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3965" yWindow="-120" windowWidth="9975" windowHeight="9525" firstSheet="16" activeTab="32"/>
  </bookViews>
  <sheets>
    <sheet name="DIST" sheetId="24" r:id="rId1"/>
    <sheet name="AMA" sheetId="39" r:id="rId2"/>
    <sheet name="ANT" sheetId="38" r:id="rId3"/>
    <sheet name="ARA" sheetId="36" r:id="rId4"/>
    <sheet name="ATL" sheetId="37" r:id="rId5"/>
    <sheet name="BOL" sheetId="35" r:id="rId6"/>
    <sheet name="BOY" sheetId="34" r:id="rId7"/>
    <sheet name="CAL" sheetId="33" r:id="rId8"/>
    <sheet name="CAQ" sheetId="32" r:id="rId9"/>
    <sheet name="CAS" sheetId="31" r:id="rId10"/>
    <sheet name="CAU" sheetId="30" r:id="rId11"/>
    <sheet name="CES" sheetId="29" r:id="rId12"/>
    <sheet name="CHO" sheetId="28" r:id="rId13"/>
    <sheet name="COR" sheetId="27" r:id="rId14"/>
    <sheet name="CUND" sheetId="26" r:id="rId15"/>
    <sheet name="GUAI" sheetId="25" r:id="rId16"/>
    <sheet name="GUAV" sheetId="9" r:id="rId17"/>
    <sheet name="HUI" sheetId="8" r:id="rId18"/>
    <sheet name="GUAJ" sheetId="1" r:id="rId19"/>
    <sheet name="MAGD" sheetId="10" r:id="rId20"/>
    <sheet name="META" sheetId="11" r:id="rId21"/>
    <sheet name="NAR" sheetId="12" r:id="rId22"/>
    <sheet name="NTE SANT" sheetId="13" r:id="rId23"/>
    <sheet name="PUT" sheetId="14" r:id="rId24"/>
    <sheet name="QUIN" sheetId="15" r:id="rId25"/>
    <sheet name="RIS" sheetId="16" r:id="rId26"/>
    <sheet name="SAN AND" sheetId="17" r:id="rId27"/>
    <sheet name="SANT" sheetId="18" r:id="rId28"/>
    <sheet name="SUC" sheetId="19" r:id="rId29"/>
    <sheet name="TOL" sheetId="20" r:id="rId30"/>
    <sheet name="VALLE" sheetId="21" r:id="rId31"/>
    <sheet name="VAUP" sheetId="22" r:id="rId32"/>
    <sheet name="VICH" sheetId="23" r:id="rId33"/>
    <sheet name="1ER TRIMESTRE" sheetId="2" state="hidden" r:id="rId34"/>
    <sheet name="2DO TRIMESTRE " sheetId="4" state="hidden" r:id="rId35"/>
    <sheet name="3ER TRIMESTRE" sheetId="5" state="hidden" r:id="rId36"/>
    <sheet name="4TO TRIMESTRE " sheetId="6" state="hidden" r:id="rId37"/>
    <sheet name="consolidado" sheetId="7" state="hidden" r:id="rId38"/>
  </sheets>
  <definedNames>
    <definedName name="_xlnm.Print_Area" localSheetId="1">AMA!$A$1:$O$55</definedName>
    <definedName name="_xlnm.Print_Area" localSheetId="2">ANT!$A$1:$O$55</definedName>
    <definedName name="_xlnm.Print_Area" localSheetId="3">ARA!$A$1:$O$55</definedName>
    <definedName name="_xlnm.Print_Area" localSheetId="4">ATL!$A$1:$O$55</definedName>
    <definedName name="_xlnm.Print_Area" localSheetId="5">BOL!$A$1:$O$55</definedName>
    <definedName name="_xlnm.Print_Area" localSheetId="6">BOY!$A$1:$O$55</definedName>
    <definedName name="_xlnm.Print_Area" localSheetId="7">CAL!$A$1:$O$55</definedName>
    <definedName name="_xlnm.Print_Area" localSheetId="8">CAQ!$A$1:$O$55</definedName>
    <definedName name="_xlnm.Print_Area" localSheetId="9">CAS!$A$1:$O$55</definedName>
    <definedName name="_xlnm.Print_Area" localSheetId="10">CAU!$A$1:$O$55</definedName>
    <definedName name="_xlnm.Print_Area" localSheetId="11">CES!$A$1:$O$55</definedName>
    <definedName name="_xlnm.Print_Area" localSheetId="12">CHO!$A$1:$O$55</definedName>
    <definedName name="_xlnm.Print_Area" localSheetId="13">COR!$A$1:$O$56</definedName>
    <definedName name="_xlnm.Print_Area" localSheetId="14">CUND!$A$1:$O$55</definedName>
    <definedName name="_xlnm.Print_Area" localSheetId="0">DIST!$A$1:$O$55</definedName>
    <definedName name="_xlnm.Print_Area" localSheetId="15">GUAI!$A$1:$O$55</definedName>
    <definedName name="_xlnm.Print_Area" localSheetId="18">GUAJ!$A$1:$O$55</definedName>
    <definedName name="_xlnm.Print_Area" localSheetId="16">GUAV!$A$1:$O$55</definedName>
    <definedName name="_xlnm.Print_Area" localSheetId="17">HUI!$A$1:$O$55</definedName>
    <definedName name="_xlnm.Print_Area" localSheetId="19">MAGD!$A$1:$O$55</definedName>
    <definedName name="_xlnm.Print_Area" localSheetId="20">META!$A$1:$O$55</definedName>
    <definedName name="_xlnm.Print_Area" localSheetId="21">NAR!$A$1:$O$55</definedName>
    <definedName name="_xlnm.Print_Area" localSheetId="22">'NTE SANT'!$A$1:$O$55</definedName>
    <definedName name="_xlnm.Print_Area" localSheetId="23">PUT!$A$1:$O$55</definedName>
    <definedName name="_xlnm.Print_Area" localSheetId="24">QUIN!$A$1:$O$55</definedName>
    <definedName name="_xlnm.Print_Area" localSheetId="25">RIS!$A$1:$O$55</definedName>
    <definedName name="_xlnm.Print_Area" localSheetId="26">'SAN AND'!$A$1:$O$55</definedName>
    <definedName name="_xlnm.Print_Area" localSheetId="27">SANT!$A$1:$O$55</definedName>
    <definedName name="_xlnm.Print_Area" localSheetId="28">SUC!$A$1:$O$55</definedName>
    <definedName name="_xlnm.Print_Area" localSheetId="29">TOL!$A$1:$O$55</definedName>
    <definedName name="_xlnm.Print_Area" localSheetId="30">VALLE!$A$1:$O$55</definedName>
    <definedName name="_xlnm.Print_Area" localSheetId="31">VAUP!$A$1:$O$55</definedName>
    <definedName name="_xlnm.Print_Area" localSheetId="32">VICH!$A$1:$O$55</definedName>
  </definedNames>
  <calcPr calcId="145621" calcMode="manual"/>
</workbook>
</file>

<file path=xl/calcChain.xml><?xml version="1.0" encoding="utf-8"?>
<calcChain xmlns="http://schemas.openxmlformats.org/spreadsheetml/2006/main">
  <c r="B6" i="4" l="1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L6" i="7"/>
  <c r="M6" i="7"/>
  <c r="N6" i="7"/>
  <c r="O6" i="7"/>
  <c r="L7" i="7"/>
  <c r="M7" i="7"/>
  <c r="N7" i="7"/>
  <c r="O7" i="7"/>
  <c r="L8" i="7"/>
  <c r="M8" i="7"/>
  <c r="N8" i="7"/>
  <c r="O8" i="7"/>
  <c r="L9" i="7"/>
  <c r="M9" i="7"/>
  <c r="N9" i="7"/>
  <c r="O9" i="7"/>
  <c r="L10" i="7"/>
  <c r="P10" i="7" s="1"/>
  <c r="M10" i="7"/>
  <c r="N10" i="7"/>
  <c r="O10" i="7"/>
  <c r="L11" i="7"/>
  <c r="M11" i="7"/>
  <c r="N11" i="7"/>
  <c r="O11" i="7"/>
  <c r="L12" i="7"/>
  <c r="M12" i="7"/>
  <c r="N12" i="7"/>
  <c r="O12" i="7"/>
  <c r="L13" i="7"/>
  <c r="M13" i="7"/>
  <c r="N13" i="7"/>
  <c r="O13" i="7"/>
  <c r="L14" i="7"/>
  <c r="M14" i="7"/>
  <c r="N14" i="7"/>
  <c r="O14" i="7"/>
  <c r="L15" i="7"/>
  <c r="M15" i="7"/>
  <c r="N15" i="7"/>
  <c r="O15" i="7"/>
  <c r="L16" i="7"/>
  <c r="P16" i="7" s="1"/>
  <c r="M16" i="7"/>
  <c r="N16" i="7"/>
  <c r="O16" i="7"/>
  <c r="L17" i="7"/>
  <c r="M17" i="7"/>
  <c r="N17" i="7"/>
  <c r="O17" i="7"/>
  <c r="L18" i="7"/>
  <c r="M18" i="7"/>
  <c r="N18" i="7"/>
  <c r="O18" i="7"/>
  <c r="L19" i="7"/>
  <c r="M19" i="7"/>
  <c r="N19" i="7"/>
  <c r="O19" i="7"/>
  <c r="L20" i="7"/>
  <c r="P20" i="7" s="1"/>
  <c r="M20" i="7"/>
  <c r="N20" i="7"/>
  <c r="O20" i="7"/>
  <c r="L21" i="7"/>
  <c r="M21" i="7"/>
  <c r="N21" i="7"/>
  <c r="O21" i="7"/>
  <c r="L22" i="7"/>
  <c r="M22" i="7"/>
  <c r="N22" i="7"/>
  <c r="O22" i="7"/>
  <c r="L23" i="7"/>
  <c r="M23" i="7"/>
  <c r="N23" i="7"/>
  <c r="O23" i="7"/>
  <c r="L24" i="7"/>
  <c r="P24" i="7" s="1"/>
  <c r="M24" i="7"/>
  <c r="N24" i="7"/>
  <c r="O24" i="7"/>
  <c r="L25" i="7"/>
  <c r="M25" i="7"/>
  <c r="N25" i="7"/>
  <c r="O25" i="7"/>
  <c r="L26" i="7"/>
  <c r="M26" i="7"/>
  <c r="N26" i="7"/>
  <c r="O26" i="7"/>
  <c r="L27" i="7"/>
  <c r="M27" i="7"/>
  <c r="N27" i="7"/>
  <c r="O27" i="7"/>
  <c r="L28" i="7"/>
  <c r="P28" i="7" s="1"/>
  <c r="M28" i="7"/>
  <c r="N28" i="7"/>
  <c r="O28" i="7"/>
  <c r="L29" i="7"/>
  <c r="M29" i="7"/>
  <c r="N29" i="7"/>
  <c r="O29" i="7"/>
  <c r="I6" i="7"/>
  <c r="J6" i="7"/>
  <c r="K6" i="7"/>
  <c r="I7" i="7"/>
  <c r="J7" i="7"/>
  <c r="K7" i="7"/>
  <c r="I8" i="7"/>
  <c r="J8" i="7"/>
  <c r="K8" i="7"/>
  <c r="I9" i="7"/>
  <c r="J9" i="7"/>
  <c r="K9" i="7"/>
  <c r="I10" i="7"/>
  <c r="J10" i="7"/>
  <c r="K10" i="7"/>
  <c r="I11" i="7"/>
  <c r="J11" i="7"/>
  <c r="K11" i="7"/>
  <c r="I12" i="7"/>
  <c r="J12" i="7"/>
  <c r="K12" i="7"/>
  <c r="I13" i="7"/>
  <c r="J13" i="7"/>
  <c r="K13" i="7"/>
  <c r="I14" i="7"/>
  <c r="J14" i="7"/>
  <c r="K14" i="7"/>
  <c r="I15" i="7"/>
  <c r="J15" i="7"/>
  <c r="K15" i="7"/>
  <c r="I16" i="7"/>
  <c r="J16" i="7"/>
  <c r="K16" i="7"/>
  <c r="I17" i="7"/>
  <c r="J17" i="7"/>
  <c r="K17" i="7"/>
  <c r="I18" i="7"/>
  <c r="J18" i="7"/>
  <c r="K18" i="7"/>
  <c r="I19" i="7"/>
  <c r="J19" i="7"/>
  <c r="K19" i="7"/>
  <c r="I20" i="7"/>
  <c r="J20" i="7"/>
  <c r="K20" i="7"/>
  <c r="I21" i="7"/>
  <c r="J21" i="7"/>
  <c r="K21" i="7"/>
  <c r="I22" i="7"/>
  <c r="J22" i="7"/>
  <c r="K22" i="7"/>
  <c r="I23" i="7"/>
  <c r="J23" i="7"/>
  <c r="K23" i="7"/>
  <c r="I24" i="7"/>
  <c r="J24" i="7"/>
  <c r="K24" i="7"/>
  <c r="I25" i="7"/>
  <c r="J25" i="7"/>
  <c r="K25" i="7"/>
  <c r="I26" i="7"/>
  <c r="J26" i="7"/>
  <c r="K26" i="7"/>
  <c r="I27" i="7"/>
  <c r="J27" i="7"/>
  <c r="K27" i="7"/>
  <c r="I28" i="7"/>
  <c r="J28" i="7"/>
  <c r="K28" i="7"/>
  <c r="I29" i="7"/>
  <c r="J29" i="7"/>
  <c r="K29" i="7"/>
  <c r="H6" i="7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B8" i="6"/>
  <c r="C8" i="6"/>
  <c r="D8" i="6"/>
  <c r="E8" i="6"/>
  <c r="F8" i="6"/>
  <c r="G8" i="6"/>
  <c r="I8" i="6" s="1"/>
  <c r="J8" i="6" s="1"/>
  <c r="B9" i="6"/>
  <c r="C9" i="6"/>
  <c r="D9" i="6"/>
  <c r="E9" i="6"/>
  <c r="F9" i="6"/>
  <c r="G9" i="6"/>
  <c r="I9" i="6" s="1"/>
  <c r="J9" i="6" s="1"/>
  <c r="B10" i="6"/>
  <c r="C10" i="6"/>
  <c r="D10" i="6"/>
  <c r="E10" i="6"/>
  <c r="F10" i="6"/>
  <c r="G10" i="6"/>
  <c r="I10" i="6" s="1"/>
  <c r="J10" i="6" s="1"/>
  <c r="B11" i="6"/>
  <c r="C11" i="6"/>
  <c r="D11" i="6"/>
  <c r="E11" i="6"/>
  <c r="F11" i="6"/>
  <c r="G11" i="6"/>
  <c r="I11" i="6" s="1"/>
  <c r="J11" i="6" s="1"/>
  <c r="B12" i="6"/>
  <c r="C12" i="6"/>
  <c r="D12" i="6"/>
  <c r="E12" i="6"/>
  <c r="F12" i="6"/>
  <c r="G12" i="6"/>
  <c r="I12" i="6" s="1"/>
  <c r="J12" i="6" s="1"/>
  <c r="B13" i="6"/>
  <c r="C13" i="6"/>
  <c r="D13" i="6"/>
  <c r="E13" i="6"/>
  <c r="F13" i="6"/>
  <c r="G13" i="6"/>
  <c r="I13" i="6" s="1"/>
  <c r="J13" i="6" s="1"/>
  <c r="B14" i="6"/>
  <c r="C14" i="6"/>
  <c r="D14" i="6"/>
  <c r="E14" i="6"/>
  <c r="F14" i="6"/>
  <c r="G14" i="6"/>
  <c r="I14" i="6" s="1"/>
  <c r="J14" i="6" s="1"/>
  <c r="B15" i="6"/>
  <c r="C15" i="6"/>
  <c r="D15" i="6"/>
  <c r="E15" i="6"/>
  <c r="F15" i="6"/>
  <c r="G15" i="6"/>
  <c r="I15" i="6" s="1"/>
  <c r="J15" i="6" s="1"/>
  <c r="B8" i="5"/>
  <c r="C8" i="5"/>
  <c r="D8" i="5"/>
  <c r="E8" i="5"/>
  <c r="F8" i="5"/>
  <c r="G8" i="5"/>
  <c r="I8" i="5" s="1"/>
  <c r="J8" i="5" s="1"/>
  <c r="B9" i="5"/>
  <c r="C9" i="5"/>
  <c r="D9" i="5"/>
  <c r="E9" i="5"/>
  <c r="F9" i="5"/>
  <c r="G9" i="5"/>
  <c r="I9" i="5" s="1"/>
  <c r="J9" i="5" s="1"/>
  <c r="B10" i="5"/>
  <c r="C10" i="5"/>
  <c r="D10" i="5"/>
  <c r="E10" i="5"/>
  <c r="F10" i="5"/>
  <c r="G10" i="5"/>
  <c r="I10" i="5" s="1"/>
  <c r="J10" i="5" s="1"/>
  <c r="B11" i="5"/>
  <c r="C11" i="5"/>
  <c r="D11" i="5"/>
  <c r="E11" i="5"/>
  <c r="F11" i="5"/>
  <c r="G11" i="5"/>
  <c r="I11" i="5" s="1"/>
  <c r="J11" i="5" s="1"/>
  <c r="B12" i="5"/>
  <c r="C12" i="5"/>
  <c r="D12" i="5"/>
  <c r="E12" i="5"/>
  <c r="F12" i="5"/>
  <c r="G12" i="5"/>
  <c r="I12" i="5" s="1"/>
  <c r="J12" i="5" s="1"/>
  <c r="B13" i="5"/>
  <c r="C13" i="5"/>
  <c r="D13" i="5"/>
  <c r="E13" i="5"/>
  <c r="F13" i="5"/>
  <c r="G13" i="5"/>
  <c r="I13" i="5" s="1"/>
  <c r="J13" i="5" s="1"/>
  <c r="B14" i="5"/>
  <c r="C14" i="5"/>
  <c r="D14" i="5"/>
  <c r="E14" i="5"/>
  <c r="F14" i="5"/>
  <c r="G14" i="5"/>
  <c r="I14" i="5" s="1"/>
  <c r="J14" i="5" s="1"/>
  <c r="B15" i="5"/>
  <c r="C15" i="5"/>
  <c r="D15" i="5"/>
  <c r="E15" i="5"/>
  <c r="F15" i="5"/>
  <c r="G15" i="5"/>
  <c r="I15" i="5" s="1"/>
  <c r="J15" i="5" s="1"/>
  <c r="C8" i="4"/>
  <c r="D8" i="4"/>
  <c r="E8" i="4"/>
  <c r="F8" i="4"/>
  <c r="G8" i="4"/>
  <c r="I8" i="4" s="1"/>
  <c r="J8" i="4" s="1"/>
  <c r="C9" i="4"/>
  <c r="D9" i="4"/>
  <c r="E9" i="4"/>
  <c r="F9" i="4"/>
  <c r="G9" i="4"/>
  <c r="I9" i="4" s="1"/>
  <c r="J9" i="4" s="1"/>
  <c r="C10" i="4"/>
  <c r="D10" i="4"/>
  <c r="E10" i="4"/>
  <c r="F10" i="4"/>
  <c r="G10" i="4"/>
  <c r="I10" i="4" s="1"/>
  <c r="J10" i="4" s="1"/>
  <c r="C11" i="4"/>
  <c r="D11" i="4"/>
  <c r="E11" i="4"/>
  <c r="F11" i="4"/>
  <c r="G11" i="4"/>
  <c r="I11" i="4" s="1"/>
  <c r="J11" i="4" s="1"/>
  <c r="C12" i="4"/>
  <c r="D12" i="4"/>
  <c r="E12" i="4"/>
  <c r="F12" i="4"/>
  <c r="G12" i="4"/>
  <c r="I12" i="4" s="1"/>
  <c r="J12" i="4" s="1"/>
  <c r="C13" i="4"/>
  <c r="D13" i="4"/>
  <c r="E13" i="4"/>
  <c r="F13" i="4"/>
  <c r="G13" i="4"/>
  <c r="I13" i="4" s="1"/>
  <c r="J13" i="4" s="1"/>
  <c r="C14" i="4"/>
  <c r="D14" i="4"/>
  <c r="E14" i="4"/>
  <c r="F14" i="4"/>
  <c r="G14" i="4"/>
  <c r="I14" i="4" s="1"/>
  <c r="J14" i="4" s="1"/>
  <c r="C15" i="4"/>
  <c r="D15" i="4"/>
  <c r="E15" i="4"/>
  <c r="F15" i="4"/>
  <c r="G15" i="4"/>
  <c r="I15" i="4" s="1"/>
  <c r="J15" i="4" s="1"/>
  <c r="G6" i="6"/>
  <c r="G7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5" i="6"/>
  <c r="G6" i="5"/>
  <c r="G7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5" i="5"/>
  <c r="G6" i="4"/>
  <c r="G7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5" i="4"/>
  <c r="C6" i="4"/>
  <c r="D6" i="4"/>
  <c r="E6" i="4"/>
  <c r="F6" i="4"/>
  <c r="C7" i="4"/>
  <c r="D7" i="4"/>
  <c r="E7" i="4"/>
  <c r="F7" i="4"/>
  <c r="C16" i="4"/>
  <c r="D16" i="4"/>
  <c r="E16" i="4"/>
  <c r="F16" i="4"/>
  <c r="C17" i="4"/>
  <c r="D17" i="4"/>
  <c r="E17" i="4"/>
  <c r="F17" i="4"/>
  <c r="C18" i="4"/>
  <c r="D18" i="4"/>
  <c r="E18" i="4"/>
  <c r="F18" i="4"/>
  <c r="C19" i="4"/>
  <c r="D19" i="4"/>
  <c r="E19" i="4"/>
  <c r="F19" i="4"/>
  <c r="C20" i="4"/>
  <c r="D20" i="4"/>
  <c r="E20" i="4"/>
  <c r="F20" i="4"/>
  <c r="C21" i="4"/>
  <c r="D21" i="4"/>
  <c r="E21" i="4"/>
  <c r="F21" i="4"/>
  <c r="C22" i="4"/>
  <c r="D22" i="4"/>
  <c r="E22" i="4"/>
  <c r="F22" i="4"/>
  <c r="C23" i="4"/>
  <c r="D23" i="4"/>
  <c r="E23" i="4"/>
  <c r="F23" i="4"/>
  <c r="C24" i="4"/>
  <c r="D24" i="4"/>
  <c r="E24" i="4"/>
  <c r="F24" i="4"/>
  <c r="C25" i="4"/>
  <c r="D25" i="4"/>
  <c r="E25" i="4"/>
  <c r="F25" i="4"/>
  <c r="C26" i="4"/>
  <c r="D26" i="4"/>
  <c r="E26" i="4"/>
  <c r="F26" i="4"/>
  <c r="C27" i="4"/>
  <c r="D27" i="4"/>
  <c r="E27" i="4"/>
  <c r="F27" i="4"/>
  <c r="C28" i="4"/>
  <c r="D28" i="4"/>
  <c r="E28" i="4"/>
  <c r="F28" i="4"/>
  <c r="C29" i="4"/>
  <c r="D29" i="4"/>
  <c r="E29" i="4"/>
  <c r="F29" i="4"/>
  <c r="B6" i="5"/>
  <c r="C6" i="5"/>
  <c r="D6" i="5"/>
  <c r="E6" i="5"/>
  <c r="F6" i="5"/>
  <c r="B7" i="5"/>
  <c r="C7" i="5"/>
  <c r="D7" i="5"/>
  <c r="E7" i="5"/>
  <c r="F7" i="5"/>
  <c r="B16" i="5"/>
  <c r="C16" i="5"/>
  <c r="D16" i="5"/>
  <c r="E16" i="5"/>
  <c r="F16" i="5"/>
  <c r="B17" i="5"/>
  <c r="C17" i="5"/>
  <c r="D17" i="5"/>
  <c r="E17" i="5"/>
  <c r="F17" i="5"/>
  <c r="B18" i="5"/>
  <c r="C18" i="5"/>
  <c r="D18" i="5"/>
  <c r="E18" i="5"/>
  <c r="F18" i="5"/>
  <c r="B19" i="5"/>
  <c r="C19" i="5"/>
  <c r="D19" i="5"/>
  <c r="E19" i="5"/>
  <c r="F19" i="5"/>
  <c r="B20" i="5"/>
  <c r="C20" i="5"/>
  <c r="D20" i="5"/>
  <c r="E20" i="5"/>
  <c r="F20" i="5"/>
  <c r="B21" i="5"/>
  <c r="C21" i="5"/>
  <c r="D21" i="5"/>
  <c r="E21" i="5"/>
  <c r="F21" i="5"/>
  <c r="B22" i="5"/>
  <c r="C22" i="5"/>
  <c r="D22" i="5"/>
  <c r="E22" i="5"/>
  <c r="F22" i="5"/>
  <c r="B23" i="5"/>
  <c r="C23" i="5"/>
  <c r="D23" i="5"/>
  <c r="E23" i="5"/>
  <c r="F23" i="5"/>
  <c r="B24" i="5"/>
  <c r="C24" i="5"/>
  <c r="D24" i="5"/>
  <c r="E24" i="5"/>
  <c r="F24" i="5"/>
  <c r="B25" i="5"/>
  <c r="C25" i="5"/>
  <c r="D25" i="5"/>
  <c r="E25" i="5"/>
  <c r="F25" i="5"/>
  <c r="B26" i="5"/>
  <c r="C26" i="5"/>
  <c r="D26" i="5"/>
  <c r="E26" i="5"/>
  <c r="F26" i="5"/>
  <c r="B27" i="5"/>
  <c r="C27" i="5"/>
  <c r="D27" i="5"/>
  <c r="E27" i="5"/>
  <c r="F27" i="5"/>
  <c r="B28" i="5"/>
  <c r="C28" i="5"/>
  <c r="D28" i="5"/>
  <c r="E28" i="5"/>
  <c r="F28" i="5"/>
  <c r="B29" i="5"/>
  <c r="C29" i="5"/>
  <c r="D29" i="5"/>
  <c r="E29" i="5"/>
  <c r="F29" i="5"/>
  <c r="B6" i="6"/>
  <c r="C6" i="6"/>
  <c r="D6" i="6"/>
  <c r="E6" i="6"/>
  <c r="F6" i="6"/>
  <c r="B7" i="6"/>
  <c r="C7" i="6"/>
  <c r="D7" i="6"/>
  <c r="E7" i="6"/>
  <c r="F7" i="6"/>
  <c r="B16" i="6"/>
  <c r="C16" i="6"/>
  <c r="D16" i="6"/>
  <c r="E16" i="6"/>
  <c r="F16" i="6"/>
  <c r="B17" i="6"/>
  <c r="C17" i="6"/>
  <c r="D17" i="6"/>
  <c r="E17" i="6"/>
  <c r="F17" i="6"/>
  <c r="B18" i="6"/>
  <c r="C18" i="6"/>
  <c r="D18" i="6"/>
  <c r="E18" i="6"/>
  <c r="F18" i="6"/>
  <c r="B19" i="6"/>
  <c r="C19" i="6"/>
  <c r="D19" i="6"/>
  <c r="E19" i="6"/>
  <c r="F19" i="6"/>
  <c r="B20" i="6"/>
  <c r="C20" i="6"/>
  <c r="D20" i="6"/>
  <c r="E20" i="6"/>
  <c r="F20" i="6"/>
  <c r="B21" i="6"/>
  <c r="C21" i="6"/>
  <c r="D21" i="6"/>
  <c r="E21" i="6"/>
  <c r="F21" i="6"/>
  <c r="B22" i="6"/>
  <c r="C22" i="6"/>
  <c r="D22" i="6"/>
  <c r="E22" i="6"/>
  <c r="F22" i="6"/>
  <c r="B23" i="6"/>
  <c r="C23" i="6"/>
  <c r="D23" i="6"/>
  <c r="E23" i="6"/>
  <c r="F23" i="6"/>
  <c r="B24" i="6"/>
  <c r="C24" i="6"/>
  <c r="D24" i="6"/>
  <c r="E24" i="6"/>
  <c r="F24" i="6"/>
  <c r="B25" i="6"/>
  <c r="C25" i="6"/>
  <c r="D25" i="6"/>
  <c r="E25" i="6"/>
  <c r="F25" i="6"/>
  <c r="B26" i="6"/>
  <c r="C26" i="6"/>
  <c r="D26" i="6"/>
  <c r="E26" i="6"/>
  <c r="F26" i="6"/>
  <c r="B27" i="6"/>
  <c r="C27" i="6"/>
  <c r="D27" i="6"/>
  <c r="E27" i="6"/>
  <c r="F27" i="6"/>
  <c r="B28" i="6"/>
  <c r="C28" i="6"/>
  <c r="D28" i="6"/>
  <c r="E28" i="6"/>
  <c r="F28" i="6"/>
  <c r="B29" i="6"/>
  <c r="C29" i="6"/>
  <c r="D29" i="6"/>
  <c r="E29" i="6"/>
  <c r="F29" i="6"/>
  <c r="F5" i="6"/>
  <c r="K5" i="6" s="1"/>
  <c r="E5" i="6"/>
  <c r="D5" i="6"/>
  <c r="C5" i="6"/>
  <c r="B5" i="6"/>
  <c r="F5" i="5"/>
  <c r="K5" i="5" s="1"/>
  <c r="E5" i="5"/>
  <c r="D5" i="5"/>
  <c r="C5" i="5"/>
  <c r="B5" i="5"/>
  <c r="F5" i="4"/>
  <c r="K5" i="4" s="1"/>
  <c r="E5" i="4"/>
  <c r="D5" i="4"/>
  <c r="C5" i="4"/>
  <c r="B5" i="4"/>
  <c r="B6" i="2"/>
  <c r="C6" i="2"/>
  <c r="D6" i="2"/>
  <c r="E6" i="2"/>
  <c r="F6" i="2"/>
  <c r="K6" i="2" s="1"/>
  <c r="B7" i="2"/>
  <c r="C7" i="2"/>
  <c r="D7" i="2"/>
  <c r="E7" i="2"/>
  <c r="F7" i="2"/>
  <c r="K7" i="2" s="1"/>
  <c r="B8" i="2"/>
  <c r="C8" i="2"/>
  <c r="D8" i="2"/>
  <c r="E8" i="2"/>
  <c r="F8" i="2"/>
  <c r="K8" i="2" s="1"/>
  <c r="B9" i="2"/>
  <c r="C9" i="2"/>
  <c r="D9" i="2"/>
  <c r="E9" i="2"/>
  <c r="F9" i="2"/>
  <c r="K9" i="2" s="1"/>
  <c r="B10" i="2"/>
  <c r="C10" i="2"/>
  <c r="D10" i="2"/>
  <c r="E10" i="2"/>
  <c r="F10" i="2"/>
  <c r="K10" i="2" s="1"/>
  <c r="B11" i="2"/>
  <c r="C11" i="2"/>
  <c r="D11" i="2"/>
  <c r="E11" i="2"/>
  <c r="F11" i="2"/>
  <c r="K11" i="2" s="1"/>
  <c r="B12" i="2"/>
  <c r="C12" i="2"/>
  <c r="D12" i="2"/>
  <c r="E12" i="2"/>
  <c r="F12" i="2"/>
  <c r="K12" i="2" s="1"/>
  <c r="B13" i="2"/>
  <c r="C13" i="2"/>
  <c r="D13" i="2"/>
  <c r="E13" i="2"/>
  <c r="F13" i="2"/>
  <c r="K13" i="2" s="1"/>
  <c r="B14" i="2"/>
  <c r="C14" i="2"/>
  <c r="D14" i="2"/>
  <c r="E14" i="2"/>
  <c r="F14" i="2"/>
  <c r="K14" i="2" s="1"/>
  <c r="B15" i="2"/>
  <c r="C15" i="2"/>
  <c r="D15" i="2"/>
  <c r="E15" i="2"/>
  <c r="F15" i="2"/>
  <c r="K15" i="2" s="1"/>
  <c r="B16" i="2"/>
  <c r="C16" i="2"/>
  <c r="D16" i="2"/>
  <c r="E16" i="2"/>
  <c r="F16" i="2"/>
  <c r="K16" i="2" s="1"/>
  <c r="B17" i="2"/>
  <c r="C17" i="2"/>
  <c r="D17" i="2"/>
  <c r="E17" i="2"/>
  <c r="F17" i="2"/>
  <c r="K17" i="2" s="1"/>
  <c r="B18" i="2"/>
  <c r="C18" i="2"/>
  <c r="D18" i="2"/>
  <c r="E18" i="2"/>
  <c r="F18" i="2"/>
  <c r="K18" i="2" s="1"/>
  <c r="B19" i="2"/>
  <c r="C19" i="2"/>
  <c r="D19" i="2"/>
  <c r="E19" i="2"/>
  <c r="F19" i="2"/>
  <c r="K19" i="2" s="1"/>
  <c r="B20" i="2"/>
  <c r="C20" i="2"/>
  <c r="D20" i="2"/>
  <c r="E20" i="2"/>
  <c r="F20" i="2"/>
  <c r="K20" i="2" s="1"/>
  <c r="B21" i="2"/>
  <c r="C21" i="2"/>
  <c r="D21" i="2"/>
  <c r="E21" i="2"/>
  <c r="F21" i="2"/>
  <c r="K21" i="2" s="1"/>
  <c r="B22" i="2"/>
  <c r="C22" i="2"/>
  <c r="D22" i="2"/>
  <c r="E22" i="2"/>
  <c r="F22" i="2"/>
  <c r="K22" i="2" s="1"/>
  <c r="B23" i="2"/>
  <c r="C23" i="2"/>
  <c r="D23" i="2"/>
  <c r="E23" i="2"/>
  <c r="F23" i="2"/>
  <c r="K23" i="2" s="1"/>
  <c r="B24" i="2"/>
  <c r="C24" i="2"/>
  <c r="D24" i="2"/>
  <c r="E24" i="2"/>
  <c r="F24" i="2"/>
  <c r="K24" i="2" s="1"/>
  <c r="B25" i="2"/>
  <c r="C25" i="2"/>
  <c r="D25" i="2"/>
  <c r="E25" i="2"/>
  <c r="F25" i="2"/>
  <c r="K25" i="2" s="1"/>
  <c r="B26" i="2"/>
  <c r="C26" i="2"/>
  <c r="D26" i="2"/>
  <c r="E26" i="2"/>
  <c r="F26" i="2"/>
  <c r="K26" i="2" s="1"/>
  <c r="B27" i="2"/>
  <c r="C27" i="2"/>
  <c r="D27" i="2"/>
  <c r="E27" i="2"/>
  <c r="F27" i="2"/>
  <c r="K27" i="2" s="1"/>
  <c r="B28" i="2"/>
  <c r="C28" i="2"/>
  <c r="D28" i="2"/>
  <c r="E28" i="2"/>
  <c r="F28" i="2"/>
  <c r="K28" i="2" s="1"/>
  <c r="B29" i="2"/>
  <c r="C29" i="2"/>
  <c r="D29" i="2"/>
  <c r="E29" i="2"/>
  <c r="F29" i="2"/>
  <c r="K29" i="2" s="1"/>
  <c r="G5" i="2"/>
  <c r="E5" i="2"/>
  <c r="D5" i="2"/>
  <c r="B5" i="2"/>
  <c r="C5" i="2"/>
  <c r="F5" i="2"/>
  <c r="K5" i="2" s="1"/>
  <c r="G12" i="2"/>
  <c r="I12" i="2" s="1"/>
  <c r="J12" i="2" s="1"/>
  <c r="G13" i="2"/>
  <c r="I13" i="2" s="1"/>
  <c r="J13" i="2" s="1"/>
  <c r="G14" i="2"/>
  <c r="I14" i="2" s="1"/>
  <c r="J14" i="2" s="1"/>
  <c r="G15" i="2"/>
  <c r="I15" i="2" s="1"/>
  <c r="J15" i="2" s="1"/>
  <c r="G16" i="2"/>
  <c r="I16" i="2" s="1"/>
  <c r="J16" i="2" s="1"/>
  <c r="G17" i="2"/>
  <c r="I17" i="2" s="1"/>
  <c r="J17" i="2" s="1"/>
  <c r="G18" i="2"/>
  <c r="I18" i="2" s="1"/>
  <c r="J18" i="2" s="1"/>
  <c r="G19" i="2"/>
  <c r="I19" i="2" s="1"/>
  <c r="J19" i="2" s="1"/>
  <c r="P6" i="7"/>
  <c r="P7" i="7"/>
  <c r="Q7" i="7" s="1"/>
  <c r="R7" i="7" s="1"/>
  <c r="P17" i="7"/>
  <c r="P18" i="7"/>
  <c r="Q18" i="7" s="1"/>
  <c r="R18" i="7" s="1"/>
  <c r="P19" i="7"/>
  <c r="P21" i="7"/>
  <c r="P22" i="7"/>
  <c r="Q22" i="7" s="1"/>
  <c r="R22" i="7" s="1"/>
  <c r="P23" i="7"/>
  <c r="P25" i="7"/>
  <c r="P26" i="7"/>
  <c r="Q26" i="7" s="1"/>
  <c r="R26" i="7" s="1"/>
  <c r="P27" i="7"/>
  <c r="P29" i="7"/>
  <c r="O5" i="7"/>
  <c r="N5" i="7"/>
  <c r="M5" i="7"/>
  <c r="L5" i="7"/>
  <c r="I5" i="7"/>
  <c r="J5" i="7"/>
  <c r="K5" i="7"/>
  <c r="H5" i="7"/>
  <c r="G5" i="7"/>
  <c r="Q23" i="7" l="1"/>
  <c r="R23" i="7" s="1"/>
  <c r="Q27" i="7"/>
  <c r="R27" i="7" s="1"/>
  <c r="Q19" i="7"/>
  <c r="R19" i="7" s="1"/>
  <c r="Q17" i="7"/>
  <c r="R17" i="7" s="1"/>
  <c r="Q21" i="7"/>
  <c r="R21" i="7" s="1"/>
  <c r="Q25" i="7"/>
  <c r="R25" i="7" s="1"/>
  <c r="Q29" i="7"/>
  <c r="R29" i="7" s="1"/>
  <c r="U5" i="7"/>
  <c r="U3" i="7"/>
  <c r="Q28" i="7"/>
  <c r="R28" i="7" s="1"/>
  <c r="Q20" i="7"/>
  <c r="R20" i="7" s="1"/>
  <c r="Q10" i="7"/>
  <c r="R10" i="7" s="1"/>
  <c r="Q6" i="7"/>
  <c r="R6" i="7" s="1"/>
  <c r="P15" i="7"/>
  <c r="Q15" i="7" s="1"/>
  <c r="R15" i="7" s="1"/>
  <c r="P13" i="7"/>
  <c r="Q13" i="7" s="1"/>
  <c r="R13" i="7" s="1"/>
  <c r="P12" i="7"/>
  <c r="Q12" i="7" s="1"/>
  <c r="R12" i="7" s="1"/>
  <c r="P14" i="7"/>
  <c r="Q14" i="7" s="1"/>
  <c r="R14" i="7" s="1"/>
  <c r="P11" i="7"/>
  <c r="Q11" i="7" s="1"/>
  <c r="R11" i="7" s="1"/>
  <c r="P9" i="7"/>
  <c r="Q9" i="7" s="1"/>
  <c r="R9" i="7" s="1"/>
  <c r="P8" i="7"/>
  <c r="Q8" i="7" s="1"/>
  <c r="R8" i="7" s="1"/>
  <c r="Q24" i="7"/>
  <c r="R24" i="7" s="1"/>
  <c r="Q16" i="7"/>
  <c r="R16" i="7" s="1"/>
  <c r="P5" i="7"/>
  <c r="Q5" i="7" s="1"/>
  <c r="R5" i="7" l="1"/>
  <c r="J5" i="6" l="1"/>
  <c r="S5" i="7"/>
  <c r="I29" i="6" l="1"/>
  <c r="J29" i="6" s="1"/>
  <c r="I28" i="6"/>
  <c r="J28" i="6" s="1"/>
  <c r="I27" i="6"/>
  <c r="J27" i="6" s="1"/>
  <c r="I25" i="6"/>
  <c r="J25" i="6" s="1"/>
  <c r="I24" i="6"/>
  <c r="J24" i="6" s="1"/>
  <c r="I23" i="6"/>
  <c r="J23" i="6" s="1"/>
  <c r="I22" i="6"/>
  <c r="J22" i="6" s="1"/>
  <c r="I21" i="6"/>
  <c r="J21" i="6" s="1"/>
  <c r="I19" i="6"/>
  <c r="J19" i="6" s="1"/>
  <c r="I18" i="6"/>
  <c r="J18" i="6" s="1"/>
  <c r="I17" i="6"/>
  <c r="J17" i="6" s="1"/>
  <c r="I16" i="6"/>
  <c r="J16" i="6" s="1"/>
  <c r="I7" i="6"/>
  <c r="J7" i="6" s="1"/>
  <c r="I29" i="5"/>
  <c r="J29" i="5" s="1"/>
  <c r="I28" i="5"/>
  <c r="J28" i="5" s="1"/>
  <c r="I25" i="5"/>
  <c r="J25" i="5" s="1"/>
  <c r="I24" i="5"/>
  <c r="J24" i="5" s="1"/>
  <c r="I20" i="5"/>
  <c r="J20" i="5" s="1"/>
  <c r="I19" i="5"/>
  <c r="J19" i="5" s="1"/>
  <c r="I17" i="5"/>
  <c r="J17" i="5" s="1"/>
  <c r="I16" i="5"/>
  <c r="J16" i="5" s="1"/>
  <c r="I6" i="5"/>
  <c r="J6" i="5" s="1"/>
  <c r="I29" i="4"/>
  <c r="J29" i="4" s="1"/>
  <c r="I27" i="4"/>
  <c r="J27" i="4" s="1"/>
  <c r="I17" i="4"/>
  <c r="J17" i="4" s="1"/>
  <c r="I7" i="4"/>
  <c r="J7" i="4" s="1"/>
  <c r="G28" i="2"/>
  <c r="I28" i="2" s="1"/>
  <c r="J28" i="2" s="1"/>
  <c r="G25" i="2"/>
  <c r="I25" i="2" s="1"/>
  <c r="J25" i="2" s="1"/>
  <c r="G22" i="2"/>
  <c r="I22" i="2" s="1"/>
  <c r="J22" i="2" s="1"/>
  <c r="G11" i="2"/>
  <c r="I11" i="2" s="1"/>
  <c r="J11" i="2" s="1"/>
  <c r="G8" i="2"/>
  <c r="I8" i="2" s="1"/>
  <c r="J8" i="2" s="1"/>
  <c r="G9" i="2"/>
  <c r="I9" i="2" s="1"/>
  <c r="J9" i="2" s="1"/>
  <c r="G10" i="2"/>
  <c r="I10" i="2" s="1"/>
  <c r="J10" i="2" s="1"/>
  <c r="G20" i="2"/>
  <c r="I20" i="2" s="1"/>
  <c r="J20" i="2" s="1"/>
  <c r="G21" i="2"/>
  <c r="I21" i="2" s="1"/>
  <c r="J21" i="2" s="1"/>
  <c r="G23" i="2"/>
  <c r="I23" i="2" s="1"/>
  <c r="J23" i="2" s="1"/>
  <c r="G24" i="2"/>
  <c r="I24" i="2" s="1"/>
  <c r="J24" i="2" s="1"/>
  <c r="G26" i="2"/>
  <c r="I26" i="2" s="1"/>
  <c r="J26" i="2" s="1"/>
  <c r="G27" i="2"/>
  <c r="I27" i="2" s="1"/>
  <c r="J27" i="2" s="1"/>
  <c r="G29" i="2"/>
  <c r="G7" i="2"/>
  <c r="I7" i="2" s="1"/>
  <c r="J7" i="2" s="1"/>
  <c r="G6" i="2"/>
  <c r="I6" i="2" s="1"/>
  <c r="J6" i="2" s="1"/>
  <c r="I18" i="5"/>
  <c r="J18" i="5" s="1"/>
  <c r="I22" i="5"/>
  <c r="J22" i="5" s="1"/>
  <c r="I26" i="5"/>
  <c r="J26" i="5" s="1"/>
  <c r="I5" i="5"/>
  <c r="J5" i="5" s="1"/>
  <c r="I28" i="4"/>
  <c r="J28" i="4" s="1"/>
  <c r="I5" i="4"/>
  <c r="J5" i="4" s="1"/>
  <c r="I26" i="6"/>
  <c r="J26" i="6" s="1"/>
  <c r="I20" i="6"/>
  <c r="J20" i="6" s="1"/>
  <c r="I6" i="6"/>
  <c r="J6" i="6" s="1"/>
  <c r="I5" i="6"/>
  <c r="A5" i="6"/>
  <c r="I27" i="5"/>
  <c r="J27" i="5" s="1"/>
  <c r="I23" i="5"/>
  <c r="J23" i="5" s="1"/>
  <c r="I21" i="5"/>
  <c r="J21" i="5" s="1"/>
  <c r="I7" i="5"/>
  <c r="J7" i="5" s="1"/>
  <c r="A5" i="5"/>
  <c r="I26" i="4"/>
  <c r="J26" i="4" s="1"/>
  <c r="I25" i="4"/>
  <c r="J25" i="4" s="1"/>
  <c r="I24" i="4"/>
  <c r="J24" i="4" s="1"/>
  <c r="I23" i="4"/>
  <c r="J23" i="4" s="1"/>
  <c r="I22" i="4"/>
  <c r="J22" i="4" s="1"/>
  <c r="I21" i="4"/>
  <c r="J21" i="4" s="1"/>
  <c r="I20" i="4"/>
  <c r="J20" i="4" s="1"/>
  <c r="I19" i="4"/>
  <c r="J19" i="4" s="1"/>
  <c r="I18" i="4"/>
  <c r="J18" i="4" s="1"/>
  <c r="I16" i="4"/>
  <c r="J16" i="4" s="1"/>
  <c r="I6" i="4"/>
  <c r="J6" i="4" s="1"/>
  <c r="A5" i="4"/>
  <c r="I29" i="2"/>
  <c r="J29" i="2" s="1"/>
  <c r="I5" i="2"/>
  <c r="J5" i="2" s="1"/>
  <c r="A5" i="2"/>
</calcChain>
</file>

<file path=xl/sharedStrings.xml><?xml version="1.0" encoding="utf-8"?>
<sst xmlns="http://schemas.openxmlformats.org/spreadsheetml/2006/main" count="8469" uniqueCount="332">
  <si>
    <t>PROCESO</t>
  </si>
  <si>
    <t>PLANEACION DE LA GESTION INSTITUCIONAL</t>
  </si>
  <si>
    <t xml:space="preserve">CODIGO </t>
  </si>
  <si>
    <t>FORMATO</t>
  </si>
  <si>
    <t>VERSION</t>
  </si>
  <si>
    <t>MACROPROCESO</t>
  </si>
  <si>
    <t>PROCESO  O PROYECTO</t>
  </si>
  <si>
    <t>OBJETIVO 
ESTRATEGICO
No.</t>
  </si>
  <si>
    <t>ESTRATEGIA
No.</t>
  </si>
  <si>
    <t>ACTIVIDAD</t>
  </si>
  <si>
    <t xml:space="preserve">NOMBRE PRODUCTO </t>
  </si>
  <si>
    <t>META ANUAL</t>
  </si>
  <si>
    <t>RESPONSABLE (S)</t>
  </si>
  <si>
    <t>ENERO - MARZO</t>
  </si>
  <si>
    <t>ABRIL-JUNIO</t>
  </si>
  <si>
    <t>JULIO-SEPTIEMBRE</t>
  </si>
  <si>
    <t>OCTUBRE-NOVIEMBRE</t>
  </si>
  <si>
    <t xml:space="preserve">FECHA
 INICIO </t>
  </si>
  <si>
    <t>Nombre responsable Macroproceso:</t>
  </si>
  <si>
    <t>Nombres Responsables Procesos</t>
  </si>
  <si>
    <t xml:space="preserve"> INICIO </t>
  </si>
  <si>
    <t xml:space="preserve"> FINALIZACIÓN</t>
  </si>
  <si>
    <t>PROCESOS</t>
  </si>
  <si>
    <t>PGTF21</t>
  </si>
  <si>
    <t xml:space="preserve">SEGUIMIENTO  PLAN DE ACCION </t>
  </si>
  <si>
    <t>1ER TRIMESTRE</t>
  </si>
  <si>
    <t>EVIDENCIAS</t>
  </si>
  <si>
    <t>LOGROS</t>
  </si>
  <si>
    <t>OBSERVACIONES</t>
  </si>
  <si>
    <t>PROGRAMADO</t>
  </si>
  <si>
    <t>EJECUTADO</t>
  </si>
  <si>
    <t>% DE EJECUCIÓN</t>
  </si>
  <si>
    <t>2DO TRIMESTRE</t>
  </si>
  <si>
    <t>3ER TRIMESTRE</t>
  </si>
  <si>
    <t>4TO TRIMESTRE</t>
  </si>
  <si>
    <t>META POR TRIMESTRE</t>
  </si>
  <si>
    <t>EJECUTADO POR TRIMESTRE</t>
  </si>
  <si>
    <t>EJECUCIÓN ANUAL POR ACTIVIDAD</t>
  </si>
  <si>
    <t>EJECUCIÓN POR PROCESOS</t>
  </si>
  <si>
    <t>CONSOLIDADO PLAN DE ACCION NIVEL CENTRAL</t>
  </si>
  <si>
    <t>PRODUCTO GENERADO</t>
  </si>
  <si>
    <t>PRODUCTO A OBTENER</t>
  </si>
  <si>
    <t>INDICADOR 
DE PRODUCTO</t>
  </si>
  <si>
    <t>ENERO - FEBRERO</t>
  </si>
  <si>
    <t>MARZO - ABRIL</t>
  </si>
  <si>
    <t>MAYO - JUNIO</t>
  </si>
  <si>
    <t>JULIO - AGOSTO</t>
  </si>
  <si>
    <t>SEPTIEMBRE - OCTUBRE</t>
  </si>
  <si>
    <t>NOVIEMBRE - DICIEMBRE</t>
  </si>
  <si>
    <t>META POR BIMESTRE</t>
  </si>
  <si>
    <t xml:space="preserve">PROCESO  </t>
  </si>
  <si>
    <t>Número de Informes</t>
  </si>
  <si>
    <t>Realizar la post-grabación del folio o serial del registro civil ingresando la totalidad de los datos inscritos en el aplicativo SIRC correctamente</t>
  </si>
  <si>
    <t>Folios o serial de RC post-grabados</t>
  </si>
  <si>
    <t>Número de post-grabaciones realizada</t>
  </si>
  <si>
    <t>Número de Reportes</t>
  </si>
  <si>
    <t>Mecanismos de Participación</t>
  </si>
  <si>
    <t>Informe de Producción de Registro Civil</t>
  </si>
  <si>
    <t>Debates Electorales</t>
  </si>
  <si>
    <t>Porcentaje</t>
  </si>
  <si>
    <t>Dirigir y organizar elecciones de Congreso, Presidente y Vicepresidente de la República</t>
  </si>
  <si>
    <t>Socializar y capacitar a los funcionarios respecto a las directrices generadas por el nivel central, relacionadas con la organización preparación de elecciones ordinarias y complementarias</t>
  </si>
  <si>
    <t>Número de socializaciones 
Número de capacitaciones</t>
  </si>
  <si>
    <t>Información Electoral</t>
  </si>
  <si>
    <t>PLANEACIÓN Y DIRECCIONAMIENTO ESTRATÉGICO</t>
  </si>
  <si>
    <t>Informes</t>
  </si>
  <si>
    <t>Planeación de la Gestión Institucional</t>
  </si>
  <si>
    <t>Número</t>
  </si>
  <si>
    <t>GESTIÓN ADMINISTRATIVA Y FINANCIERA</t>
  </si>
  <si>
    <t>Gestión de Recursos Financieros</t>
  </si>
  <si>
    <t>Gestión Contractual</t>
  </si>
  <si>
    <t>Gestión de Recursos Físicos</t>
  </si>
  <si>
    <t>Mantener actualizado el inventario de bienes muebles e inmuebles  y consolidar  levantamiento físico anual de inventarios de la entidad y en comodato</t>
  </si>
  <si>
    <t>Gestión Documental</t>
  </si>
  <si>
    <t>Trasferir archivos de gestión al archivo central</t>
  </si>
  <si>
    <t>Número de archivos transferidos</t>
  </si>
  <si>
    <t>Papelería dada de baja o enajenada</t>
  </si>
  <si>
    <t>GESTIÓN DEL TALENTO HUMANO</t>
  </si>
  <si>
    <t>Vinculación del Talento Humano</t>
  </si>
  <si>
    <t>Permanencia del Talento Humano</t>
  </si>
  <si>
    <t>Identificar, formular, realizar y monitorear las actividades del plan  institucional de  formación y capacitación</t>
  </si>
  <si>
    <t>Realizar y monitorear las actividades del sistema de seguridad y salud en el trabajo</t>
  </si>
  <si>
    <t>Realizar y monitorear las actividades del Programa de Bienestar Social</t>
  </si>
  <si>
    <t>Digitalización Historias Laborales de los Servidores activos de la planta</t>
  </si>
  <si>
    <t xml:space="preserve">Hoja de control </t>
  </si>
  <si>
    <t>Número de hojas de control reportadas en el share point</t>
  </si>
  <si>
    <t>Diligenciar el formato único de inventario documental de las Historias Laborales de Servidores Supernumerarios, vinculados en el 2017</t>
  </si>
  <si>
    <t>formato único de inventario documental</t>
  </si>
  <si>
    <t>FUID Diligenciado</t>
  </si>
  <si>
    <t>GESTION JURIDICA</t>
  </si>
  <si>
    <t>Representación Judicial</t>
  </si>
  <si>
    <t>GESTION Y CONTROL DISCIPLINARIO</t>
  </si>
  <si>
    <t>Actuaciones Disciplinarias</t>
  </si>
  <si>
    <t>Impulsar los procesos disciplinarios con celeridad y el debido proceso</t>
  </si>
  <si>
    <t>Informes de procesos disciplinarios</t>
  </si>
  <si>
    <t>GESTIÓN DEL SISTEMA DE CONTROL INTERNO</t>
  </si>
  <si>
    <t>Informes de Seguimiento</t>
  </si>
  <si>
    <t>NOMBRES DELEGADOS DEPARTAMENTALES Y REGISTRADORES DISTRITALES</t>
  </si>
  <si>
    <t>Número de jurados designados</t>
  </si>
  <si>
    <t>Sorteo y publicación de listas de jurados</t>
  </si>
  <si>
    <t>Realizar el proceso de baja o enajenación de la papelería sobrante de los procesos electorales y de aquella cuyo su destino final sea la eliminación de acuerdo a las TRD</t>
  </si>
  <si>
    <t>PLANEACIÓN DE LA GESTIÓN INSTITUCIONAL</t>
  </si>
  <si>
    <t xml:space="preserve">PROGRAMACIÓN PLAN DE ACCIÓN 
REGISTRADURÍA DISTRITAL  Y DELEGACIONES DEPARTAMENTALES  </t>
  </si>
  <si>
    <t xml:space="preserve">Número de RCN
Número de RCM
Número de RCD
</t>
  </si>
  <si>
    <t>Informe a solicitudes
 atendidas</t>
  </si>
  <si>
    <t>Cantidad de solicitudes atendidas 
oportunamente</t>
  </si>
  <si>
    <t>Hacer seguimiento a los registradores de su jurisdicción sobre el cumplimiento o incumplimiento  de los jurados de votación y el respectivo impulso a los procesos coactivos que se lleguen a ocasionar</t>
  </si>
  <si>
    <t>Hacer efectivo el cobro de todas las cuentas de orden nacional</t>
  </si>
  <si>
    <t>Cantidad de actuaciones adelantadas</t>
  </si>
  <si>
    <t>Cantidad de Tutelas atendidas</t>
  </si>
  <si>
    <t>Consultas y Conceptos emitidos</t>
  </si>
  <si>
    <t xml:space="preserve">Consultas y Conceptos </t>
  </si>
  <si>
    <t>Tutela atendidas</t>
  </si>
  <si>
    <t>Defensa técnica de la entidad</t>
  </si>
  <si>
    <t xml:space="preserve">Reporte de jurados sancionados </t>
  </si>
  <si>
    <t xml:space="preserve">Reporte </t>
  </si>
  <si>
    <t xml:space="preserve">Número de procesos </t>
  </si>
  <si>
    <t>Hoja de control realizada</t>
  </si>
  <si>
    <t>Cantidad de servidores posesionados</t>
  </si>
  <si>
    <t>Velar porque se ejecuten  todas las actividades del programa de  inducción a los nuevos servidores</t>
  </si>
  <si>
    <t xml:space="preserve"> Informe de avance archivos transferido</t>
  </si>
  <si>
    <t>Cumplir con todo el proceso de baja de bienes terminando con la presentación del respectivo informe final de baja de bienes</t>
  </si>
  <si>
    <t>Porcentaje de ejecución 
del cupo presupuestal</t>
  </si>
  <si>
    <t xml:space="preserve">Contratos 
</t>
  </si>
  <si>
    <t>Reportes</t>
  </si>
  <si>
    <t>Número de reportes cargados</t>
  </si>
  <si>
    <t>Informe</t>
  </si>
  <si>
    <t>Informe elaborado y presentado</t>
  </si>
  <si>
    <t>Dar respuesta oportuna a las PQRSDs, recibidas por los diferentes medios</t>
  </si>
  <si>
    <t>Requerimientos  de lo Colombianos resueltos</t>
  </si>
  <si>
    <t>Número de respuestas de PQRSDs</t>
  </si>
  <si>
    <t>Mecanismos de Participación Desarrollados en la Delegación</t>
  </si>
  <si>
    <t>Listas Jurados de Votación</t>
  </si>
  <si>
    <t>Capacitaciones</t>
  </si>
  <si>
    <t>Número de Mecanismos de Participación Atendidos en la Delegación</t>
  </si>
  <si>
    <t xml:space="preserve">Solicitud de Mecanismos de Participación </t>
  </si>
  <si>
    <t xml:space="preserve">Actas de escrutinios </t>
  </si>
  <si>
    <t xml:space="preserve">Mecanismos de Participación </t>
  </si>
  <si>
    <t>Solicitudes atendidas</t>
  </si>
  <si>
    <t>Garantizar la aplicación de la encuesta al ciudadano, consolidar y remitir a Oficinas centrales</t>
  </si>
  <si>
    <t>Encuestas</t>
  </si>
  <si>
    <t>Número de encuestas realizadas
Número de personas encuestadas</t>
  </si>
  <si>
    <t>Total recaudado</t>
  </si>
  <si>
    <t>Baja de bienes</t>
  </si>
  <si>
    <t>Servicio al Colombiano</t>
  </si>
  <si>
    <t>Registro y actualización del sistema</t>
  </si>
  <si>
    <t>Número de bienes dados de baja</t>
  </si>
  <si>
    <t>Proceso de baja o enajenación por Municipio</t>
  </si>
  <si>
    <t>Verificar que se cumplan cada uno de los procesos que involucra las vinculaciones de los servidores públicos iniciando con la recepción y análisis de la hoja de vida de los aspirantes hasta la creación y archivo de la historia laboral</t>
  </si>
  <si>
    <t>Servidores beneficiados con la inducción</t>
  </si>
  <si>
    <t>Número de servidores capacitados</t>
  </si>
  <si>
    <t>Plan de formación y capacitación</t>
  </si>
  <si>
    <t>Total de servidores beneficiados por actividad</t>
  </si>
  <si>
    <t xml:space="preserve">Programación  de actividades del sistema de seguridad y salud en el trabajo programadas </t>
  </si>
  <si>
    <t>Programación  de actividades del programa de bienestar social</t>
  </si>
  <si>
    <t>Número de acciones efectivas</t>
  </si>
  <si>
    <t>Seguimientos</t>
  </si>
  <si>
    <t>Número de seguimientos
Número de acciones controlas</t>
  </si>
  <si>
    <t xml:space="preserve">Delegados Departamentales </t>
  </si>
  <si>
    <t xml:space="preserve">* Presentar el reporte mensual de verificación de actualización y cierre del aplicativo  SCR </t>
  </si>
  <si>
    <t xml:space="preserve">Cargar oportunamente en el aplicativo en línea las estadísticas correspondientes  a las  PQRSDs, recibidas por los diferentes medios y gestionadas por la Delegación Departamental </t>
  </si>
  <si>
    <t>Inventario Actualizado</t>
  </si>
  <si>
    <t>Total bienes muebles
Total bienes inmuebles
Total bienes en comodato
Total bienes donados Inventario Actualizado</t>
  </si>
  <si>
    <t>Estadísticas Electorales de todos los procesos</t>
  </si>
  <si>
    <t>Reporte de PQRSDC's</t>
  </si>
  <si>
    <t>Actas de escrutinios realizadas</t>
  </si>
  <si>
    <t>HECTOR EFRAIN MENDEZ BAQUERO</t>
  </si>
  <si>
    <t>AMAZONAS</t>
  </si>
  <si>
    <t>ANTIOQUIA</t>
  </si>
  <si>
    <t>RUTH MARIA ESCOBAR DE REYES</t>
  </si>
  <si>
    <t>DANIEL EDUARDO MOLANO PIAMBA</t>
  </si>
  <si>
    <t>ARAUCA</t>
  </si>
  <si>
    <t>FREDI ENRIQUE DE ARMAS MEJIA</t>
  </si>
  <si>
    <t>JAIME ECDVIDAR SANTANDER ALVEAR</t>
  </si>
  <si>
    <t>WILLIAM MALPICA HERNANDEZ</t>
  </si>
  <si>
    <t>OSCAR FREDY PAZ RAMIREZ</t>
  </si>
  <si>
    <t>ATLÁNTICO</t>
  </si>
  <si>
    <t>BOLÍVAR</t>
  </si>
  <si>
    <t>HERIBERTO PEREZ TRIANA</t>
  </si>
  <si>
    <t>JORGE ALBERTO CARDONA MONTOYA</t>
  </si>
  <si>
    <t>HUMBERTO CARRILLO TORRES</t>
  </si>
  <si>
    <t>ENRIQUE RAFAEL ORTEGA ALMANZA</t>
  </si>
  <si>
    <t>BOYACÁ</t>
  </si>
  <si>
    <t>MARIA LILIA USTARIZ MARTINEZ</t>
  </si>
  <si>
    <t>TIRSO ALBERTO JOSE CABELLO GUTIERREZ</t>
  </si>
  <si>
    <t>CALDAS</t>
  </si>
  <si>
    <t>CESAR AUGUSTO BOCANEGRA</t>
  </si>
  <si>
    <t>MARTHA CENIDIA NIÑO CHIA</t>
  </si>
  <si>
    <t>CAQUETA</t>
  </si>
  <si>
    <t>DIEGO ALONSO OVALLE BERNAL</t>
  </si>
  <si>
    <t>ORLANDO VIDAL CABALLERO DIAZ</t>
  </si>
  <si>
    <t>CASANARE</t>
  </si>
  <si>
    <t>MANUEL RICARDO RUALES REALPE</t>
  </si>
  <si>
    <t>RICARDO MONTOYA INFANTE</t>
  </si>
  <si>
    <t>CAUCA</t>
  </si>
  <si>
    <t>FERNANDO RENE RIVAS PACHON</t>
  </si>
  <si>
    <t>JOHN JAIRO GUZMAN BENITEZ</t>
  </si>
  <si>
    <t>CESAR</t>
  </si>
  <si>
    <t>JOSE ANTONIO AYALA SANCHEZ</t>
  </si>
  <si>
    <t>HECTOR ARIEL LOPEZ DAZA</t>
  </si>
  <si>
    <t>CHOCO</t>
  </si>
  <si>
    <t>ALVARO LOPEZ CARDENAS</t>
  </si>
  <si>
    <t>CORDOBA</t>
  </si>
  <si>
    <t>CLEMENCIA CASTELLANOS CUESTO</t>
  </si>
  <si>
    <t>CUNDINAMARCA</t>
  </si>
  <si>
    <t>GUSTAVO ANTONIO HERNANDEZ POMARES</t>
  </si>
  <si>
    <t>IVONNE MARCELA HERRERA DEL CAMPO</t>
  </si>
  <si>
    <t>GUAINÍA</t>
  </si>
  <si>
    <t>HECTOR OSORIO ISAZA</t>
  </si>
  <si>
    <t>CARLOS ALBERTO BELTRAN HERRERA</t>
  </si>
  <si>
    <t>GUAVIARE</t>
  </si>
  <si>
    <t>CARLOS ALBERTO TORRES LUNA</t>
  </si>
  <si>
    <t>PATRICIA DEL ROSARIO CARDENAS MEDINA</t>
  </si>
  <si>
    <t>HUILA</t>
  </si>
  <si>
    <t>LUCIO FRANCO BRAVO RODRIGUEZ</t>
  </si>
  <si>
    <t>GUSTAVO ADOLFO TOBO RODRIGUEZ</t>
  </si>
  <si>
    <t>LA GUAJIRA</t>
  </si>
  <si>
    <t>MAGDALENA</t>
  </si>
  <si>
    <t>CESAR AUGUSTO JARAMILLO BARRETO</t>
  </si>
  <si>
    <t>DIANA BIVIANA DIAZ RINCON</t>
  </si>
  <si>
    <t>META</t>
  </si>
  <si>
    <t xml:space="preserve">OMAR VICENTE GUEVARA PARADA </t>
  </si>
  <si>
    <t>NELCY ALMARIO ROJAS</t>
  </si>
  <si>
    <t>NARIÑO</t>
  </si>
  <si>
    <t>ROQUE ALIRIO MARTINEZ SANTOS</t>
  </si>
  <si>
    <t>MONICA LILIANA LORDUY CORRALES</t>
  </si>
  <si>
    <t>NORTE DE SANTANDER</t>
  </si>
  <si>
    <t>CARLOS ADOLFO ROCA ROA</t>
  </si>
  <si>
    <t>FERNANDO SANCHEZ AMORTEGUI</t>
  </si>
  <si>
    <t>PUTUMAYO</t>
  </si>
  <si>
    <t xml:space="preserve">LUZ HELENA RIVERA LOPEZ </t>
  </si>
  <si>
    <t>GABRIEL CORTES LOPEZ</t>
  </si>
  <si>
    <t>QUINDIO</t>
  </si>
  <si>
    <t>PATRICIA RICO ROJAS</t>
  </si>
  <si>
    <t>CLAUDIO DE JESUS PULIDO ESPINAL</t>
  </si>
  <si>
    <t>RISARALDA</t>
  </si>
  <si>
    <t xml:space="preserve">DOUGLAS NEVARDO BOTIA GUERRA </t>
  </si>
  <si>
    <t>ORLANDO RAFAEL CURIEL POLO</t>
  </si>
  <si>
    <t>SAN ANDRES</t>
  </si>
  <si>
    <t xml:space="preserve">LINA SUSANA VASQUEZ MILLAN </t>
  </si>
  <si>
    <t>ADOLFO RAFAEL FERNANDEZ LAGUNA</t>
  </si>
  <si>
    <t>SANTANDER</t>
  </si>
  <si>
    <t>OSCAR EDUARDO MAYA GUERRERO</t>
  </si>
  <si>
    <t xml:space="preserve">DIANA IRENE JIMENO FUMINAYA </t>
  </si>
  <si>
    <t>SUCRE</t>
  </si>
  <si>
    <t>JORGE EIDER MOLINA ALVAREZ</t>
  </si>
  <si>
    <t>HENRY PERALTA PAEZ</t>
  </si>
  <si>
    <t>TOLIMA</t>
  </si>
  <si>
    <t>ALICIA PINZON OCHOA</t>
  </si>
  <si>
    <t>JORGE HUMBERTO CARDENAS LOPEZ</t>
  </si>
  <si>
    <t>VALLE</t>
  </si>
  <si>
    <t>LUIS FERNANDO TORRES GALLO</t>
  </si>
  <si>
    <t>JEFFREY GILBERTO CASTRO LUNA</t>
  </si>
  <si>
    <t>VAUPES</t>
  </si>
  <si>
    <t>LUZ MERY ESCOBAR GOMEZ</t>
  </si>
  <si>
    <t>GABRIEL SANCHEZ SARASTY</t>
  </si>
  <si>
    <t>VICHADA</t>
  </si>
  <si>
    <t>CARLOS ALBERTO ROJAS MORENO</t>
  </si>
  <si>
    <t>CARLOS ANTONIO CORONEL HERNANDEZ</t>
  </si>
  <si>
    <t>DELEGACION DEPARTAMENTAL Y/O REGISTRADURIA DISTRITAL</t>
  </si>
  <si>
    <t>REGISTRADURÍA DISTRITAL</t>
  </si>
  <si>
    <t>Realizar consolidado  de las estadísticas de producción de las Registradurías, Notarías, Hospitales y demás entes donde aplique, el informe de producción de los RCN, RCM y RCD y remitir al nivel central</t>
  </si>
  <si>
    <t xml:space="preserve">Supervisar el envío oportuno del material decadactilar desde los municipios hacia el centro de acopio
</t>
  </si>
  <si>
    <t xml:space="preserve">Realizar y reportar al nivel central, las estadísticas de producción de certificados y/o copias de Registro Civil </t>
  </si>
  <si>
    <t>Atender y hacer seguimiento a las iniciativas presentadas   en su circunscripción por los Promotores de los diferentes Mecanismos de Participación Ciudadana verificando el cumplimiento de requisitos y validando los apoyos que sustentan la iniciativa</t>
  </si>
  <si>
    <t>Dirigir y organizar la realización de las elecciones de congreso de la República y de Presidente y vicepresidente Primera y Segunda vuelta si la hay</t>
  </si>
  <si>
    <t>Organizar y vigilar los resultados de los mecanismos de participación ciudadana, que correspondan a su circunscripción electoral</t>
  </si>
  <si>
    <t xml:space="preserve">Consolidar y compilar los datos de las votaciones de los diferentes eventos electorales, para facilitar la consulta y la entrega de la información a las personas naturales y jurídicas </t>
  </si>
  <si>
    <t>Sistema de Gestión y Mejoramiento Institucional</t>
  </si>
  <si>
    <t>Ejecutar bimestralmente las actividades del plan de acción y reportarlo en la herramienta informática de acuerdo a los parámetros y tiempos establecidos</t>
  </si>
  <si>
    <t>Ejecutar eficientemente el cupo presupuestal asignado, adelantando todos los actos inherentes a la etapa precontractual, adjudicación y suscripción de contratos y suscripción de las respectivas actas de liquidación, al cierre de la vigencia</t>
  </si>
  <si>
    <t>Servidores posesionados</t>
  </si>
  <si>
    <t xml:space="preserve">* Dirigir y controlar la correcta disposición de los archivos documentales a través de la aplicación de las TRD con el
fin de preservar la memoria documental y facilitar la gestión de la entidad en el tiempo
</t>
  </si>
  <si>
    <t>Ejecutar y registrar en el aplicativo de Cobros Coactivos todas las actuaciones  establecidas por la Ley 1437 de 2011  relacionada con Etapa de notificación al sancionado y efectuar el cobro conforme lo establece el estatuto tributario</t>
  </si>
  <si>
    <t>Ejercer  la defensa técnica de la Entidad mediante análisis, investigación y sustentación para evitar el detrimento patrimonial de la misma, garantizando la defensa de los intereses de la Entidad</t>
  </si>
  <si>
    <t>Coordinar con las Registradurías municipales y especiales a su cargo la defensa técnica frente a las acciones constitucionales de tutela interpuestas contra la RNEC, con el propósito de dar solución inmediata del derecho vulnerado en los casos en que se evidencie falla del servicio o emitir informe detallado al despacho judicial en los casos en que la falla es atribuible exclusivamente al ciudadano</t>
  </si>
  <si>
    <t>Contestar las consultas y conceptos ajustados a los requerimientos y al ordenamiento jurídico que se lleguen a recibir en la circunscripción Departamental</t>
  </si>
  <si>
    <t>Dar trámite oportuno a las quejas e informes, que den lugar al inicio de acciones disciplinarias contra los funcionarios de la circunscripción</t>
  </si>
  <si>
    <t>Promover las acciones disciplinarias de primera instancia, bajo los parámetros legales y constitucionales del debido proceso, rindiendo los respectivos informes mensuales</t>
  </si>
  <si>
    <t>Realizar monitoreo en el avance de las acciones correctivas, propuestas en los Planes de Mejoramiento, midiendo su efectividad y cumplimiento</t>
  </si>
  <si>
    <t>Dar respuesta oportuna a la información
que deba reportar la Delegación Departamental, a los diferentes Organismos de Control y partes interesadas que los soliciten</t>
  </si>
  <si>
    <t>Seguimiento a la Gestión Institucional</t>
  </si>
  <si>
    <t xml:space="preserve">Evaluar y controlar periódicamente los avances del Mapa de Riesgos Anticorrupción </t>
  </si>
  <si>
    <t>Auditoría Interna</t>
  </si>
  <si>
    <t>* Inscripción a cargos de elección popular 
*Programa de capacitación electoral
* Puestos de votación habilitados 
* Inscripción de cédulas de ciudadanía</t>
  </si>
  <si>
    <t>Conservación y gestión del archivo de la entidad</t>
  </si>
  <si>
    <t>ÁLVARO LEON ROJAS</t>
  </si>
  <si>
    <t>DELEGACIÓN DEPARTAMENTAL Y/O REGISTRADURÍA DISTRITAL</t>
  </si>
  <si>
    <t>Número de series documentales organizadas</t>
  </si>
  <si>
    <t>Número  de candidatos inscritos
Número de personas capacitadas
Número de puestos de votación habilitados
Número de cédulas inscritas</t>
  </si>
  <si>
    <t>REGISTRO CIVIL E IDENTIFICACIÓN</t>
  </si>
  <si>
    <t>ELECTORAL</t>
  </si>
  <si>
    <t>video conferencia</t>
  </si>
  <si>
    <t xml:space="preserve">Video conferencia realizada </t>
  </si>
  <si>
    <t>Talleres</t>
  </si>
  <si>
    <t>Realizar los talleres de preparación para la certificación  del servicio Electoral  con el nivel central</t>
  </si>
  <si>
    <t>Elaborar el informe de gestión semestral de acuerdo a los parámetros y tiempos establecidos</t>
  </si>
  <si>
    <t>Realizar los cursos virtuales, enviar la programación de los servidores que realizaran los cursos y realizar seguimiento.</t>
  </si>
  <si>
    <t>Número de servidores capacitados SGC</t>
  </si>
  <si>
    <t>Cursos del SGC
Servidores Capacitados</t>
  </si>
  <si>
    <t>31/06/2018</t>
  </si>
  <si>
    <t>Producción total reportada al nivel central</t>
  </si>
  <si>
    <t>Realizar seguimiento a los errores recurrentes en la preparación de material decadactilar con el fin de establecer acciones correctivas para disminuir la devolución de material.</t>
  </si>
  <si>
    <t>Reporte producción en espera RAFT11</t>
  </si>
  <si>
    <t>Actualización de Documentos entregados.</t>
  </si>
  <si>
    <t xml:space="preserve">Presentar el reporte mensual de verificación de actualización y cierre del aplicativo  SCR </t>
  </si>
  <si>
    <t>Registro de control recepción de lotes municipales en centro de acopio</t>
  </si>
  <si>
    <t xml:space="preserve">Número de acciones correctivas </t>
  </si>
  <si>
    <t>Número de reportes</t>
  </si>
  <si>
    <t xml:space="preserve">Remitir oportunamente al nivel central  la tarjeta de actualización de firmas. </t>
  </si>
  <si>
    <t>Número de tarjeta de actualización de firmas remitidas</t>
  </si>
  <si>
    <t>Número de quejas tramitadas</t>
  </si>
  <si>
    <t xml:space="preserve">Quejas </t>
  </si>
  <si>
    <t>Procesos impulsados</t>
  </si>
  <si>
    <t>Número de procesos impulsados</t>
  </si>
  <si>
    <t>Informes remitidos</t>
  </si>
  <si>
    <t>Llevar a cabo las visitas administrativas de las Registradurías Municipales y Especial por parte de los Delegados Departamentales</t>
  </si>
  <si>
    <t>Actas</t>
  </si>
  <si>
    <t>Número de visitas y actas</t>
  </si>
  <si>
    <t xml:space="preserve">Implementación de acciones correctivas por municipio con base en matriz de tipo de devolución encontradas </t>
  </si>
  <si>
    <t>Verificar la recepción inmediata  del material decadatilar para establecer el dato exacto del
material  pendiente por procesar en el Centro de Acopio,  sin sobrepasar los limites de acumulados.</t>
  </si>
  <si>
    <t>Hacer seguimiento al reporte de   transmisión  de logs de HLED remitido por el nivel central, a cada una de las Registradurías del Departamento.</t>
  </si>
  <si>
    <t>Tarjeta de actualización de firmas</t>
  </si>
  <si>
    <t>Preparar y realizar la video conferencia con el nivel central para la certificación del servicio Electoral</t>
  </si>
  <si>
    <t xml:space="preserve">Dirigir y controlar la correcta disposición de los archivos documentales a través de la aplicación de las TRD con el
fin de preservar la memoria documental y facilitar la gestión de la entidad en el tiempo
</t>
  </si>
  <si>
    <t>LUIS ALBERTO MARTINEZ</t>
  </si>
  <si>
    <t>Certificación, Documentación y servicios</t>
  </si>
  <si>
    <t>GERMAN  ENRIQUE GUEVARA</t>
  </si>
  <si>
    <t>Coordinar con las Registradurías auxiliares a su cargo la defensa técnica frente a las acciones constitucionales de tutela interpuestas contra la RNEC, con el propósito de dar solución inmediata del derecho vulnerado en los casos en que se evidencie falla del servicio o emitir informe detallado al despacho judicial en los casos en que la falla es atribuible exclusivamente al ciudadano</t>
  </si>
  <si>
    <t>Contestar las consultas y conceptos ajustados a los requerimientos y al ordenamiento jurídico que se lleguen a recibir en la Registradur+ía Distrital</t>
  </si>
  <si>
    <t>Llevar a cabo las visitas administrativas de las Registradurías Auxiliares por parte de los Registradores Distritales</t>
  </si>
  <si>
    <t>PGFT22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</si>
</sst>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[$€-2]\ * #,##0.00_ ;_ [$€-2]\ * \-#,##0.00_ ;_ [$€-2]\ * &quot;-&quot;??_ 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6"/>
      <color theme="1"/>
      <name val="Calibri"/>
      <family val="2"/>
      <scheme val="minor"/>
    </font>
    <font>
      <sz val="16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174">
    <xf numFmtId="0" fontId="0" fillId="0" borderId="0" xfId="0"/>
    <xf numFmtId="0" fontId="2" fillId="0" borderId="0" xfId="2"/>
    <xf numFmtId="0" fontId="6" fillId="2" borderId="0" xfId="2" applyFont="1" applyFill="1"/>
    <xf numFmtId="0" fontId="9" fillId="2" borderId="4" xfId="2" applyFont="1" applyFill="1" applyBorder="1" applyAlignment="1">
      <alignment horizontal="center" vertical="center"/>
    </xf>
    <xf numFmtId="0" fontId="9" fillId="2" borderId="4" xfId="2" applyFont="1" applyFill="1" applyBorder="1" applyAlignment="1">
      <alignment vertical="center" wrapText="1"/>
    </xf>
    <xf numFmtId="0" fontId="9" fillId="2" borderId="0" xfId="2" applyFont="1" applyFill="1" applyBorder="1"/>
    <xf numFmtId="0" fontId="9" fillId="2" borderId="0" xfId="2" applyFont="1" applyFill="1" applyBorder="1" applyAlignment="1">
      <alignment horizontal="center"/>
    </xf>
    <xf numFmtId="9" fontId="5" fillId="2" borderId="4" xfId="2" applyNumberFormat="1" applyFont="1" applyFill="1" applyBorder="1" applyAlignment="1">
      <alignment horizontal="center" vertical="center" wrapText="1"/>
    </xf>
    <xf numFmtId="9" fontId="5" fillId="2" borderId="4" xfId="2" applyNumberFormat="1" applyFont="1" applyFill="1" applyBorder="1" applyAlignment="1">
      <alignment horizontal="center" vertical="center"/>
    </xf>
    <xf numFmtId="1" fontId="5" fillId="2" borderId="4" xfId="2" applyNumberFormat="1" applyFont="1" applyFill="1" applyBorder="1" applyAlignment="1">
      <alignment horizontal="center" vertical="center" wrapText="1"/>
    </xf>
    <xf numFmtId="0" fontId="5" fillId="2" borderId="13" xfId="2" applyFont="1" applyFill="1" applyBorder="1" applyAlignment="1">
      <alignment horizontal="center" vertical="center" wrapText="1"/>
    </xf>
    <xf numFmtId="0" fontId="9" fillId="2" borderId="0" xfId="2" applyFont="1" applyFill="1" applyBorder="1" applyAlignment="1">
      <alignment vertical="center"/>
    </xf>
    <xf numFmtId="0" fontId="5" fillId="2" borderId="4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 wrapText="1"/>
    </xf>
    <xf numFmtId="9" fontId="6" fillId="0" borderId="4" xfId="2" applyNumberFormat="1" applyFont="1" applyFill="1" applyBorder="1" applyAlignment="1">
      <alignment horizontal="center" vertical="center"/>
    </xf>
    <xf numFmtId="0" fontId="9" fillId="2" borderId="4" xfId="2" applyFont="1" applyFill="1" applyBorder="1" applyAlignment="1">
      <alignment horizontal="justify" vertical="center"/>
    </xf>
    <xf numFmtId="0" fontId="9" fillId="2" borderId="4" xfId="2" applyFont="1" applyFill="1" applyBorder="1" applyAlignment="1">
      <alignment horizontal="justify" vertical="justify" wrapText="1"/>
    </xf>
    <xf numFmtId="0" fontId="5" fillId="2" borderId="13" xfId="2" applyFont="1" applyFill="1" applyBorder="1" applyAlignment="1">
      <alignment horizontal="center" vertical="center"/>
    </xf>
    <xf numFmtId="0" fontId="7" fillId="2" borderId="4" xfId="2" applyFont="1" applyFill="1" applyBorder="1" applyAlignment="1">
      <alignment horizontal="center" vertical="center"/>
    </xf>
    <xf numFmtId="0" fontId="5" fillId="2" borderId="4" xfId="2" applyNumberFormat="1" applyFont="1" applyFill="1" applyBorder="1" applyAlignment="1">
      <alignment horizontal="center" vertical="center"/>
    </xf>
    <xf numFmtId="0" fontId="8" fillId="3" borderId="4" xfId="2" applyFont="1" applyFill="1" applyBorder="1" applyAlignment="1">
      <alignment horizontal="center" vertical="center" wrapText="1"/>
    </xf>
    <xf numFmtId="0" fontId="10" fillId="2" borderId="0" xfId="2" applyFont="1" applyFill="1" applyBorder="1" applyAlignment="1">
      <alignment horizontal="justify" vertical="justify"/>
    </xf>
    <xf numFmtId="0" fontId="10" fillId="2" borderId="0" xfId="2" applyFont="1" applyFill="1" applyBorder="1" applyAlignment="1">
      <alignment horizontal="justify" vertical="center"/>
    </xf>
    <xf numFmtId="0" fontId="11" fillId="2" borderId="0" xfId="2" applyFont="1" applyFill="1" applyBorder="1" applyAlignment="1">
      <alignment horizontal="justify" vertical="center"/>
    </xf>
    <xf numFmtId="0" fontId="3" fillId="0" borderId="0" xfId="4"/>
    <xf numFmtId="0" fontId="9" fillId="2" borderId="4" xfId="4" applyFont="1" applyFill="1" applyBorder="1" applyAlignment="1">
      <alignment horizontal="center" vertical="center"/>
    </xf>
    <xf numFmtId="0" fontId="9" fillId="2" borderId="0" xfId="4" applyFont="1" applyFill="1" applyBorder="1"/>
    <xf numFmtId="14" fontId="5" fillId="2" borderId="4" xfId="4" applyNumberFormat="1" applyFont="1" applyFill="1" applyBorder="1" applyAlignment="1">
      <alignment horizontal="center" vertical="center" wrapText="1"/>
    </xf>
    <xf numFmtId="9" fontId="5" fillId="2" borderId="4" xfId="4" applyNumberFormat="1" applyFont="1" applyFill="1" applyBorder="1" applyAlignment="1">
      <alignment horizontal="center" vertical="center" wrapText="1"/>
    </xf>
    <xf numFmtId="9" fontId="5" fillId="2" borderId="4" xfId="4" applyNumberFormat="1" applyFont="1" applyFill="1" applyBorder="1" applyAlignment="1">
      <alignment horizontal="center" vertical="center"/>
    </xf>
    <xf numFmtId="14" fontId="5" fillId="2" borderId="4" xfId="4" applyNumberFormat="1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left" vertical="center" wrapText="1"/>
    </xf>
    <xf numFmtId="0" fontId="9" fillId="2" borderId="0" xfId="4" applyFont="1" applyFill="1" applyBorder="1" applyAlignment="1">
      <alignment vertical="center"/>
    </xf>
    <xf numFmtId="0" fontId="5" fillId="2" borderId="4" xfId="4" applyFont="1" applyFill="1" applyBorder="1" applyAlignment="1">
      <alignment horizontal="left" vertical="center" wrapText="1"/>
    </xf>
    <xf numFmtId="0" fontId="5" fillId="2" borderId="4" xfId="4" applyFont="1" applyFill="1" applyBorder="1" applyAlignment="1">
      <alignment horizontal="center" vertical="center"/>
    </xf>
    <xf numFmtId="14" fontId="5" fillId="2" borderId="4" xfId="4" applyNumberFormat="1" applyFont="1" applyFill="1" applyBorder="1" applyAlignment="1">
      <alignment vertical="center" wrapText="1"/>
    </xf>
    <xf numFmtId="14" fontId="9" fillId="2" borderId="4" xfId="4" applyNumberFormat="1" applyFont="1" applyFill="1" applyBorder="1" applyAlignment="1">
      <alignment horizontal="center" vertical="center" wrapText="1"/>
    </xf>
    <xf numFmtId="0" fontId="5" fillId="2" borderId="4" xfId="4" applyFont="1" applyFill="1" applyBorder="1" applyAlignment="1">
      <alignment horizontal="center" vertical="center" wrapText="1"/>
    </xf>
    <xf numFmtId="9" fontId="5" fillId="2" borderId="4" xfId="5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justify" vertical="center"/>
    </xf>
    <xf numFmtId="0" fontId="5" fillId="0" borderId="4" xfId="4" applyFont="1" applyFill="1" applyBorder="1" applyAlignment="1">
      <alignment horizontal="center" vertical="center"/>
    </xf>
    <xf numFmtId="0" fontId="5" fillId="2" borderId="13" xfId="4" applyFont="1" applyFill="1" applyBorder="1" applyAlignment="1">
      <alignment horizontal="center" vertical="center"/>
    </xf>
    <xf numFmtId="0" fontId="7" fillId="2" borderId="4" xfId="4" applyFont="1" applyFill="1" applyBorder="1" applyAlignment="1">
      <alignment horizontal="center" vertical="center"/>
    </xf>
    <xf numFmtId="0" fontId="5" fillId="2" borderId="4" xfId="4" applyNumberFormat="1" applyFont="1" applyFill="1" applyBorder="1" applyAlignment="1">
      <alignment horizontal="center" vertical="center"/>
    </xf>
    <xf numFmtId="9" fontId="5" fillId="2" borderId="4" xfId="5" applyFont="1" applyFill="1" applyBorder="1" applyAlignment="1">
      <alignment horizontal="center" vertical="center"/>
    </xf>
    <xf numFmtId="9" fontId="5" fillId="2" borderId="13" xfId="5" applyFont="1" applyFill="1" applyBorder="1" applyAlignment="1">
      <alignment horizontal="center" vertical="center"/>
    </xf>
    <xf numFmtId="0" fontId="9" fillId="2" borderId="4" xfId="4" applyFont="1" applyFill="1" applyBorder="1" applyAlignment="1">
      <alignment horizontal="center" vertical="center" wrapText="1"/>
    </xf>
    <xf numFmtId="0" fontId="8" fillId="3" borderId="4" xfId="4" applyFont="1" applyFill="1" applyBorder="1" applyAlignment="1">
      <alignment horizontal="center" vertical="center" wrapText="1"/>
    </xf>
    <xf numFmtId="0" fontId="8" fillId="4" borderId="4" xfId="2" applyFont="1" applyFill="1" applyBorder="1" applyAlignment="1">
      <alignment horizontal="center" vertical="center" wrapText="1"/>
    </xf>
    <xf numFmtId="0" fontId="8" fillId="4" borderId="15" xfId="2" applyFont="1" applyFill="1" applyBorder="1" applyAlignment="1">
      <alignment horizontal="center" vertical="center" wrapText="1"/>
    </xf>
    <xf numFmtId="0" fontId="8" fillId="4" borderId="16" xfId="2" applyFont="1" applyFill="1" applyBorder="1" applyAlignment="1">
      <alignment horizontal="center" vertical="center" wrapText="1"/>
    </xf>
    <xf numFmtId="0" fontId="5" fillId="4" borderId="15" xfId="2" applyNumberFormat="1" applyFont="1" applyFill="1" applyBorder="1" applyAlignment="1">
      <alignment horizontal="center" vertical="center"/>
    </xf>
    <xf numFmtId="0" fontId="8" fillId="5" borderId="4" xfId="2" applyFont="1" applyFill="1" applyBorder="1" applyAlignment="1">
      <alignment horizontal="center" vertical="center" wrapText="1"/>
    </xf>
    <xf numFmtId="0" fontId="8" fillId="5" borderId="14" xfId="2" applyFont="1" applyFill="1" applyBorder="1" applyAlignment="1">
      <alignment horizontal="center" vertical="center" wrapText="1"/>
    </xf>
    <xf numFmtId="0" fontId="5" fillId="5" borderId="4" xfId="2" applyNumberFormat="1" applyFont="1" applyFill="1" applyBorder="1" applyAlignment="1">
      <alignment horizontal="center" vertical="center"/>
    </xf>
    <xf numFmtId="0" fontId="5" fillId="2" borderId="4" xfId="5" applyNumberFormat="1" applyFont="1" applyFill="1" applyBorder="1" applyAlignment="1">
      <alignment horizontal="center" vertical="center"/>
    </xf>
    <xf numFmtId="0" fontId="5" fillId="4" borderId="4" xfId="7" applyNumberFormat="1" applyFont="1" applyFill="1" applyBorder="1" applyAlignment="1">
      <alignment horizontal="center" vertical="center"/>
    </xf>
    <xf numFmtId="0" fontId="5" fillId="4" borderId="14" xfId="7" applyNumberFormat="1" applyFont="1" applyFill="1" applyBorder="1" applyAlignment="1">
      <alignment horizontal="center" vertical="center"/>
    </xf>
    <xf numFmtId="0" fontId="8" fillId="6" borderId="4" xfId="4" applyFont="1" applyFill="1" applyBorder="1" applyAlignment="1">
      <alignment horizontal="center" vertical="center" wrapText="1"/>
    </xf>
    <xf numFmtId="0" fontId="0" fillId="6" borderId="4" xfId="0" applyNumberFormat="1" applyFill="1" applyBorder="1" applyAlignment="1">
      <alignment horizontal="center"/>
    </xf>
    <xf numFmtId="9" fontId="0" fillId="6" borderId="4" xfId="1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9" fontId="0" fillId="0" borderId="11" xfId="0" applyNumberFormat="1" applyBorder="1" applyAlignment="1">
      <alignment vertical="center"/>
    </xf>
    <xf numFmtId="0" fontId="0" fillId="0" borderId="11" xfId="0" applyBorder="1" applyAlignment="1"/>
    <xf numFmtId="0" fontId="0" fillId="0" borderId="12" xfId="0" applyBorder="1" applyAlignment="1">
      <alignment vertical="center"/>
    </xf>
    <xf numFmtId="0" fontId="0" fillId="0" borderId="12" xfId="0" applyBorder="1" applyAlignment="1"/>
    <xf numFmtId="0" fontId="0" fillId="0" borderId="13" xfId="0" applyBorder="1" applyAlignment="1">
      <alignment vertical="center"/>
    </xf>
    <xf numFmtId="0" fontId="0" fillId="0" borderId="13" xfId="0" applyBorder="1" applyAlignment="1"/>
    <xf numFmtId="9" fontId="0" fillId="0" borderId="0" xfId="0" applyNumberFormat="1"/>
    <xf numFmtId="0" fontId="12" fillId="0" borderId="0" xfId="0" applyFont="1"/>
    <xf numFmtId="0" fontId="7" fillId="2" borderId="4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left" vertical="center" wrapText="1"/>
    </xf>
    <xf numFmtId="165" fontId="5" fillId="2" borderId="4" xfId="0" applyNumberFormat="1" applyFont="1" applyFill="1" applyBorder="1" applyAlignment="1" applyProtection="1">
      <alignment horizontal="center" vertical="center" wrapText="1"/>
    </xf>
    <xf numFmtId="165" fontId="5" fillId="2" borderId="4" xfId="5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center" vertical="center" wrapText="1"/>
    </xf>
    <xf numFmtId="14" fontId="5" fillId="2" borderId="4" xfId="0" applyNumberFormat="1" applyFont="1" applyFill="1" applyBorder="1" applyAlignment="1" applyProtection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</xf>
    <xf numFmtId="0" fontId="5" fillId="2" borderId="4" xfId="0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 applyProtection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 wrapText="1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9" fontId="5" fillId="2" borderId="4" xfId="5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justify" vertical="center"/>
    </xf>
    <xf numFmtId="9" fontId="5" fillId="0" borderId="4" xfId="0" applyNumberFormat="1" applyFont="1" applyFill="1" applyBorder="1" applyAlignment="1">
      <alignment horizontal="center" vertical="center"/>
    </xf>
    <xf numFmtId="9" fontId="5" fillId="0" borderId="4" xfId="0" applyNumberFormat="1" applyFont="1" applyFill="1" applyBorder="1" applyAlignment="1">
      <alignment horizontal="center" vertical="center" wrapText="1"/>
    </xf>
    <xf numFmtId="9" fontId="5" fillId="0" borderId="4" xfId="0" applyNumberFormat="1" applyFont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2" borderId="4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justify" vertical="center" wrapText="1"/>
    </xf>
    <xf numFmtId="3" fontId="5" fillId="2" borderId="4" xfId="0" applyNumberFormat="1" applyFont="1" applyFill="1" applyBorder="1" applyAlignment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</xf>
    <xf numFmtId="0" fontId="5" fillId="2" borderId="4" xfId="0" applyFont="1" applyFill="1" applyBorder="1" applyAlignment="1" applyProtection="1">
      <alignment horizontal="justify" vertical="center" wrapText="1"/>
      <protection locked="0"/>
    </xf>
    <xf numFmtId="0" fontId="5" fillId="0" borderId="4" xfId="0" applyFont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7" fillId="2" borderId="4" xfId="2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justify" vertical="center" wrapText="1"/>
    </xf>
    <xf numFmtId="0" fontId="7" fillId="2" borderId="4" xfId="2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vertical="center"/>
    </xf>
    <xf numFmtId="0" fontId="4" fillId="2" borderId="14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8" fillId="3" borderId="14" xfId="2" applyFont="1" applyFill="1" applyBorder="1" applyAlignment="1">
      <alignment horizontal="center" vertical="center" wrapText="1"/>
    </xf>
    <xf numFmtId="0" fontId="8" fillId="3" borderId="10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/>
    </xf>
    <xf numFmtId="0" fontId="6" fillId="2" borderId="2" xfId="2" applyFont="1" applyFill="1" applyBorder="1" applyAlignment="1">
      <alignment horizontal="center"/>
    </xf>
    <xf numFmtId="0" fontId="6" fillId="2" borderId="5" xfId="2" applyFont="1" applyFill="1" applyBorder="1" applyAlignment="1">
      <alignment horizontal="center"/>
    </xf>
    <xf numFmtId="0" fontId="6" fillId="2" borderId="0" xfId="2" applyFont="1" applyFill="1" applyBorder="1" applyAlignment="1">
      <alignment horizontal="center"/>
    </xf>
    <xf numFmtId="0" fontId="7" fillId="2" borderId="4" xfId="2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 wrapText="1"/>
    </xf>
    <xf numFmtId="0" fontId="7" fillId="2" borderId="2" xfId="2" applyFont="1" applyFill="1" applyBorder="1" applyAlignment="1">
      <alignment horizontal="center" vertical="center"/>
    </xf>
    <xf numFmtId="0" fontId="7" fillId="2" borderId="3" xfId="2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horizontal="center" vertical="center" wrapText="1"/>
    </xf>
    <xf numFmtId="0" fontId="8" fillId="3" borderId="13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justify" vertical="center" wrapText="1"/>
    </xf>
    <xf numFmtId="0" fontId="4" fillId="3" borderId="13" xfId="2" applyFont="1" applyFill="1" applyBorder="1" applyAlignment="1">
      <alignment horizontal="justify" vertical="center" wrapText="1"/>
    </xf>
    <xf numFmtId="0" fontId="8" fillId="3" borderId="9" xfId="2" applyFont="1" applyFill="1" applyBorder="1" applyAlignment="1">
      <alignment horizontal="center" vertical="center" wrapText="1"/>
    </xf>
    <xf numFmtId="0" fontId="4" fillId="3" borderId="11" xfId="2" applyFont="1" applyFill="1" applyBorder="1" applyAlignment="1">
      <alignment horizontal="center" vertical="center" wrapText="1"/>
    </xf>
    <xf numFmtId="0" fontId="4" fillId="3" borderId="13" xfId="2" applyFont="1" applyFill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/>
    </xf>
    <xf numFmtId="0" fontId="6" fillId="2" borderId="2" xfId="4" applyFont="1" applyFill="1" applyBorder="1" applyAlignment="1">
      <alignment horizontal="center"/>
    </xf>
    <xf numFmtId="0" fontId="6" fillId="2" borderId="5" xfId="4" applyFont="1" applyFill="1" applyBorder="1" applyAlignment="1">
      <alignment horizontal="center"/>
    </xf>
    <xf numFmtId="0" fontId="6" fillId="2" borderId="0" xfId="4" applyFont="1" applyFill="1" applyBorder="1" applyAlignment="1">
      <alignment horizontal="center"/>
    </xf>
    <xf numFmtId="0" fontId="7" fillId="2" borderId="4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7" fillId="2" borderId="2" xfId="4" applyFont="1" applyFill="1" applyBorder="1" applyAlignment="1">
      <alignment horizontal="center" vertical="center"/>
    </xf>
    <xf numFmtId="0" fontId="8" fillId="3" borderId="4" xfId="4" applyFont="1" applyFill="1" applyBorder="1" applyAlignment="1">
      <alignment horizontal="center" vertical="center" wrapText="1"/>
    </xf>
    <xf numFmtId="0" fontId="8" fillId="3" borderId="11" xfId="4" applyFont="1" applyFill="1" applyBorder="1" applyAlignment="1">
      <alignment horizontal="center" vertical="center" wrapText="1"/>
    </xf>
    <xf numFmtId="0" fontId="8" fillId="3" borderId="13" xfId="4" applyFont="1" applyFill="1" applyBorder="1" applyAlignment="1">
      <alignment horizontal="center" vertical="center" wrapText="1"/>
    </xf>
    <xf numFmtId="0" fontId="4" fillId="3" borderId="4" xfId="4" applyFont="1" applyFill="1" applyBorder="1" applyAlignment="1">
      <alignment horizontal="center" vertical="center" wrapText="1"/>
    </xf>
    <xf numFmtId="0" fontId="8" fillId="3" borderId="1" xfId="4" applyFont="1" applyFill="1" applyBorder="1" applyAlignment="1">
      <alignment horizontal="center" vertical="center" wrapText="1"/>
    </xf>
    <xf numFmtId="0" fontId="8" fillId="3" borderId="2" xfId="4" applyFont="1" applyFill="1" applyBorder="1" applyAlignment="1">
      <alignment horizontal="center" vertical="center" wrapText="1"/>
    </xf>
    <xf numFmtId="0" fontId="8" fillId="3" borderId="3" xfId="4" applyFont="1" applyFill="1" applyBorder="1" applyAlignment="1">
      <alignment horizontal="center" vertical="center" wrapText="1"/>
    </xf>
    <xf numFmtId="0" fontId="4" fillId="3" borderId="11" xfId="4" applyFont="1" applyFill="1" applyBorder="1" applyAlignment="1">
      <alignment horizontal="center" vertical="center" wrapText="1"/>
    </xf>
    <xf numFmtId="0" fontId="4" fillId="3" borderId="13" xfId="4" applyFont="1" applyFill="1" applyBorder="1" applyAlignment="1">
      <alignment horizontal="center" vertical="center" wrapText="1"/>
    </xf>
    <xf numFmtId="0" fontId="9" fillId="2" borderId="11" xfId="4" applyFont="1" applyFill="1" applyBorder="1" applyAlignment="1">
      <alignment horizontal="justify" vertical="center"/>
    </xf>
    <xf numFmtId="0" fontId="9" fillId="2" borderId="12" xfId="4" applyFont="1" applyFill="1" applyBorder="1" applyAlignment="1">
      <alignment horizontal="justify" vertical="center"/>
    </xf>
    <xf numFmtId="0" fontId="9" fillId="2" borderId="13" xfId="4" applyFont="1" applyFill="1" applyBorder="1" applyAlignment="1">
      <alignment horizontal="justify" vertical="center"/>
    </xf>
    <xf numFmtId="0" fontId="8" fillId="2" borderId="4" xfId="4" applyFont="1" applyFill="1" applyBorder="1" applyAlignment="1">
      <alignment horizontal="center" vertical="center" wrapText="1"/>
    </xf>
    <xf numFmtId="0" fontId="8" fillId="2" borderId="6" xfId="4" applyFont="1" applyFill="1" applyBorder="1" applyAlignment="1">
      <alignment horizontal="center" vertical="center" wrapText="1"/>
    </xf>
    <xf numFmtId="0" fontId="8" fillId="2" borderId="7" xfId="4" applyFont="1" applyFill="1" applyBorder="1" applyAlignment="1">
      <alignment horizontal="center" vertical="center" wrapText="1"/>
    </xf>
    <xf numFmtId="0" fontId="8" fillId="2" borderId="8" xfId="4" applyFont="1" applyFill="1" applyBorder="1" applyAlignment="1">
      <alignment horizontal="center" vertical="center" wrapText="1"/>
    </xf>
    <xf numFmtId="0" fontId="8" fillId="2" borderId="4" xfId="4" applyFont="1" applyFill="1" applyBorder="1" applyAlignment="1">
      <alignment horizontal="left" vertical="center" wrapText="1"/>
    </xf>
    <xf numFmtId="0" fontId="8" fillId="2" borderId="6" xfId="4" applyFont="1" applyFill="1" applyBorder="1" applyAlignment="1">
      <alignment horizontal="left" vertical="center" wrapText="1"/>
    </xf>
    <xf numFmtId="0" fontId="8" fillId="2" borderId="8" xfId="4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8" fillId="5" borderId="6" xfId="2" applyFont="1" applyFill="1" applyBorder="1" applyAlignment="1">
      <alignment horizontal="center" vertical="center" wrapText="1"/>
    </xf>
    <xf numFmtId="0" fontId="8" fillId="5" borderId="7" xfId="2" applyFont="1" applyFill="1" applyBorder="1" applyAlignment="1">
      <alignment horizontal="center" vertical="center" wrapText="1"/>
    </xf>
    <xf numFmtId="0" fontId="8" fillId="4" borderId="17" xfId="2" applyFont="1" applyFill="1" applyBorder="1" applyAlignment="1">
      <alignment horizontal="center" vertical="center" wrapText="1"/>
    </xf>
    <xf numFmtId="0" fontId="8" fillId="4" borderId="13" xfId="2" applyFont="1" applyFill="1" applyBorder="1" applyAlignment="1">
      <alignment horizontal="center" vertical="center" wrapText="1"/>
    </xf>
    <xf numFmtId="0" fontId="8" fillId="4" borderId="6" xfId="2" applyFont="1" applyFill="1" applyBorder="1" applyAlignment="1">
      <alignment horizontal="center" vertical="center" wrapText="1"/>
    </xf>
    <xf numFmtId="0" fontId="8" fillId="2" borderId="4" xfId="2" applyFont="1" applyFill="1" applyBorder="1" applyAlignment="1">
      <alignment horizontal="center" vertical="center" wrapText="1"/>
    </xf>
    <xf numFmtId="0" fontId="8" fillId="2" borderId="13" xfId="2" applyFont="1" applyFill="1" applyBorder="1" applyAlignment="1">
      <alignment horizontal="center" vertical="center" wrapText="1"/>
    </xf>
    <xf numFmtId="0" fontId="8" fillId="2" borderId="9" xfId="2" applyFont="1" applyFill="1" applyBorder="1" applyAlignment="1">
      <alignment horizontal="center" vertical="center" wrapText="1"/>
    </xf>
    <xf numFmtId="0" fontId="8" fillId="3" borderId="12" xfId="2" applyFont="1" applyFill="1" applyBorder="1" applyAlignment="1">
      <alignment horizontal="center" vertical="center" wrapText="1"/>
    </xf>
    <xf numFmtId="0" fontId="9" fillId="2" borderId="11" xfId="2" applyFont="1" applyFill="1" applyBorder="1" applyAlignment="1">
      <alignment horizontal="justify" vertical="center"/>
    </xf>
    <xf numFmtId="0" fontId="9" fillId="2" borderId="12" xfId="2" applyFont="1" applyFill="1" applyBorder="1" applyAlignment="1">
      <alignment horizontal="justify" vertical="center"/>
    </xf>
    <xf numFmtId="0" fontId="9" fillId="2" borderId="13" xfId="2" applyFont="1" applyFill="1" applyBorder="1" applyAlignment="1">
      <alignment horizontal="justify" vertical="center"/>
    </xf>
    <xf numFmtId="0" fontId="4" fillId="3" borderId="12" xfId="2" applyFont="1" applyFill="1" applyBorder="1" applyAlignment="1">
      <alignment horizontal="center" vertical="center" wrapText="1"/>
    </xf>
  </cellXfs>
  <cellStyles count="8">
    <cellStyle name="Euro" xfId="3"/>
    <cellStyle name="Normal" xfId="0" builtinId="0"/>
    <cellStyle name="Normal 2" xfId="4"/>
    <cellStyle name="Normal 3" xfId="6"/>
    <cellStyle name="Normal 4" xfId="2"/>
    <cellStyle name="Porcentaje" xfId="1" builtinId="5"/>
    <cellStyle name="Porcentaje 2" xfId="5"/>
    <cellStyle name="Porcentaje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5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41072" cy="14518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5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1959429</xdr:colOff>
      <xdr:row>0</xdr:row>
      <xdr:rowOff>136071</xdr:rowOff>
    </xdr:from>
    <xdr:to>
      <xdr:col>2</xdr:col>
      <xdr:colOff>952500</xdr:colOff>
      <xdr:row>1</xdr:row>
      <xdr:rowOff>748392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29" y="136071"/>
          <a:ext cx="3170464" cy="1496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1959429</xdr:colOff>
      <xdr:row>0</xdr:row>
      <xdr:rowOff>136071</xdr:rowOff>
    </xdr:from>
    <xdr:to>
      <xdr:col>2</xdr:col>
      <xdr:colOff>952500</xdr:colOff>
      <xdr:row>1</xdr:row>
      <xdr:rowOff>748392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29" y="136071"/>
          <a:ext cx="3165021" cy="1498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1959429</xdr:colOff>
      <xdr:row>0</xdr:row>
      <xdr:rowOff>136071</xdr:rowOff>
    </xdr:from>
    <xdr:to>
      <xdr:col>2</xdr:col>
      <xdr:colOff>952500</xdr:colOff>
      <xdr:row>1</xdr:row>
      <xdr:rowOff>748392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29" y="136071"/>
          <a:ext cx="3165021" cy="1498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1959429</xdr:colOff>
      <xdr:row>0</xdr:row>
      <xdr:rowOff>136071</xdr:rowOff>
    </xdr:from>
    <xdr:to>
      <xdr:col>2</xdr:col>
      <xdr:colOff>952500</xdr:colOff>
      <xdr:row>1</xdr:row>
      <xdr:rowOff>748392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9429" y="136071"/>
          <a:ext cx="3165021" cy="14981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1905000</xdr:colOff>
      <xdr:row>0</xdr:row>
      <xdr:rowOff>136071</xdr:rowOff>
    </xdr:from>
    <xdr:to>
      <xdr:col>1</xdr:col>
      <xdr:colOff>1741715</xdr:colOff>
      <xdr:row>1</xdr:row>
      <xdr:rowOff>703489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0" y="136071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5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5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5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5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5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2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3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4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884465</xdr:colOff>
      <xdr:row>0</xdr:row>
      <xdr:rowOff>149678</xdr:rowOff>
    </xdr:from>
    <xdr:to>
      <xdr:col>1</xdr:col>
      <xdr:colOff>721180</xdr:colOff>
      <xdr:row>1</xdr:row>
      <xdr:rowOff>717096</xdr:rowOff>
    </xdr:to>
    <xdr:pic>
      <xdr:nvPicPr>
        <xdr:cNvPr id="5" name="Imagen 2" descr="Logo regis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4465" y="149678"/>
          <a:ext cx="2036990" cy="145324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4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6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O1" sqref="O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69.7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0.7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4.2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81.7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5.2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66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57.7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91.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90.7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6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96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52.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98.2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4.25" customHeight="1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69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2.25" customHeight="1" x14ac:dyDescent="0.25">
      <c r="A45" s="111"/>
      <c r="B45" s="111"/>
      <c r="C45" s="100" t="s">
        <v>328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329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85.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72.7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95.2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57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72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330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257</v>
      </c>
      <c r="E54" s="114"/>
      <c r="F54" s="114"/>
      <c r="G54" s="114"/>
      <c r="H54" s="114"/>
      <c r="I54" s="114"/>
      <c r="J54" s="114"/>
      <c r="K54" s="115" t="s">
        <v>258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260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55118110236220474" bottom="0.55118110236220474" header="0.31496062992125984" footer="0.31496062992125984"/>
  <pageSetup paperSize="41" scale="37" orientation="landscape" r:id="rId1"/>
  <rowBreaks count="2" manualBreakCount="2">
    <brk id="19" max="14" man="1"/>
    <brk id="41" max="14" man="1"/>
  </row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1.2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5.2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2.7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82.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52.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78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65.2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7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76.5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7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52.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63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69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55.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82.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87" customHeight="1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94.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1.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64.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4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79.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3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74.2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189</v>
      </c>
      <c r="E54" s="114"/>
      <c r="F54" s="114"/>
      <c r="G54" s="114"/>
      <c r="H54" s="114"/>
      <c r="I54" s="114"/>
      <c r="J54" s="114"/>
      <c r="K54" s="115" t="s">
        <v>190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191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7" orientation="landscape" r:id="rId1"/>
  <rowBreaks count="2" manualBreakCount="2">
    <brk id="19" max="14" man="1"/>
    <brk id="41" max="14" man="1"/>
  </row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2.7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59.2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2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84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2.2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96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57.7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6.2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64.5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81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59.2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57.7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78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58.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0.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90" customHeight="1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1.2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2.2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9.2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9.7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0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8.2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70.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192</v>
      </c>
      <c r="E54" s="114"/>
      <c r="F54" s="114"/>
      <c r="G54" s="114"/>
      <c r="H54" s="114"/>
      <c r="I54" s="114"/>
      <c r="J54" s="114"/>
      <c r="K54" s="115" t="s">
        <v>193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194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7" orientation="landscape" r:id="rId1"/>
  <rowBreaks count="2" manualBreakCount="2">
    <brk id="19" max="14" man="1"/>
    <brk id="41" max="14" man="1"/>
  </rowBreak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5.7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55.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80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63.7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60.75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93.7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6.7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68.25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64.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4.7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57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62.2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7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53.2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66.7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66.7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63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7.2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90.75" customHeight="1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2.7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0.7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7.7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9.7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82.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0.7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81.7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8.75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195</v>
      </c>
      <c r="E54" s="114"/>
      <c r="F54" s="114"/>
      <c r="G54" s="114"/>
      <c r="H54" s="114"/>
      <c r="I54" s="114"/>
      <c r="J54" s="114"/>
      <c r="K54" s="115" t="s">
        <v>196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197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6" orientation="landscape" r:id="rId1"/>
  <rowBreaks count="2" manualBreakCount="2">
    <brk id="19" max="14" man="1"/>
    <brk id="41" max="14" man="1"/>
  </rowBreak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53.2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8.7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6.7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8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85.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72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70.5" customHeight="1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96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57.7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90.7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80.2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83.2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67.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48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8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7.2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18.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60.7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47.2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13.2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0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70.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198</v>
      </c>
      <c r="E54" s="114"/>
      <c r="F54" s="114"/>
      <c r="G54" s="114"/>
      <c r="H54" s="114"/>
      <c r="I54" s="114"/>
      <c r="J54" s="114"/>
      <c r="K54" s="115" t="s">
        <v>199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200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6" orientation="landscape" r:id="rId1"/>
  <rowBreaks count="2" manualBreakCount="2">
    <brk id="19" max="14" man="1"/>
    <brk id="41" max="14" man="1"/>
  </rowBreak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8.7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3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89.2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0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8.25" customHeight="1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70.5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57.7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5.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54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78.7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71.2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60.7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2.7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84.7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12.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1.7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40.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70.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0.7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70.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9.5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201</v>
      </c>
      <c r="E54" s="114"/>
      <c r="F54" s="114"/>
      <c r="G54" s="114"/>
      <c r="H54" s="114"/>
      <c r="I54" s="114"/>
      <c r="J54" s="114"/>
      <c r="K54" s="115"/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202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7" orientation="landscape" r:id="rId1"/>
  <rowBreaks count="2" manualBreakCount="2">
    <brk id="19" max="14" man="1"/>
    <brk id="40" max="14" man="1"/>
  </rowBreak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63.7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59.2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81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2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95.2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0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74.25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77.2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5.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69.75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71.2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63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66.7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48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7.2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9.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17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4.7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4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0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0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69.7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203</v>
      </c>
      <c r="E54" s="114"/>
      <c r="F54" s="114"/>
      <c r="G54" s="114"/>
      <c r="H54" s="114"/>
      <c r="I54" s="114"/>
      <c r="J54" s="114"/>
      <c r="K54" s="115" t="s">
        <v>327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204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7" orientation="landscape" r:id="rId1"/>
  <rowBreaks count="2" manualBreakCount="2">
    <brk id="19" max="14" man="1"/>
    <brk id="41" max="14" man="1"/>
  </rowBreaks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68.2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51.7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63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83.2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8.2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71.25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64.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1.7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75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75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96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57.7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69.7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69.7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05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45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0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0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45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60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205</v>
      </c>
      <c r="E54" s="114"/>
      <c r="F54" s="114"/>
      <c r="G54" s="114"/>
      <c r="H54" s="114"/>
      <c r="I54" s="114"/>
      <c r="J54" s="114"/>
      <c r="K54" s="115" t="s">
        <v>206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207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5" orientation="landscape" r:id="rId1"/>
  <rowBreaks count="2" manualBreakCount="2">
    <brk id="19" max="14" man="1"/>
    <brk id="40" max="14" man="1"/>
  </rowBreaks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7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45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65.2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5.2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72.7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64.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48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40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30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30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105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2.7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83.2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52.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40.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47.25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7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55.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49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2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47.25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44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8.75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93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75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65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61.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48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87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8.2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65.2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7.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0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0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76.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9.5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208</v>
      </c>
      <c r="E54" s="114"/>
      <c r="F54" s="114"/>
      <c r="G54" s="114"/>
      <c r="H54" s="114"/>
      <c r="I54" s="114"/>
      <c r="J54" s="114"/>
      <c r="K54" s="115" t="s">
        <v>209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210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7" orientation="landscape" r:id="rId1"/>
  <rowBreaks count="2" manualBreakCount="2">
    <brk id="19" max="14" man="1"/>
    <brk id="41" max="14" man="1"/>
  </rowBreaks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5.7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54.7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92.2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9.7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65.25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67.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2.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78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61.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59.2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57.7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2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7.2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4.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9.2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49.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0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59.2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79.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211</v>
      </c>
      <c r="E54" s="114"/>
      <c r="F54" s="114"/>
      <c r="G54" s="114"/>
      <c r="H54" s="114"/>
      <c r="I54" s="114"/>
      <c r="J54" s="114"/>
      <c r="K54" s="115" t="s">
        <v>212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213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7" orientation="landscape" r:id="rId1"/>
  <rowBreaks count="2" manualBreakCount="2">
    <brk id="19" max="14" man="1"/>
    <brk id="41" max="14" man="1"/>
  </row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81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8.2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80.2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103.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75.7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81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72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94.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72.7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68.2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54.7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66.7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8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1.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45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0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0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59.2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69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214</v>
      </c>
      <c r="E54" s="114"/>
      <c r="F54" s="114"/>
      <c r="G54" s="114"/>
      <c r="H54" s="114"/>
      <c r="I54" s="114"/>
      <c r="J54" s="114"/>
      <c r="K54" s="115" t="s">
        <v>215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216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5:A12"/>
    <mergeCell ref="A20:A27"/>
    <mergeCell ref="A28:A34"/>
    <mergeCell ref="B32:B34"/>
    <mergeCell ref="A13:A19"/>
    <mergeCell ref="B17:B18"/>
    <mergeCell ref="B20:B22"/>
    <mergeCell ref="B23:B24"/>
    <mergeCell ref="B25:B27"/>
    <mergeCell ref="B30:B31"/>
    <mergeCell ref="A55:C55"/>
    <mergeCell ref="D55:O55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1:B2"/>
    <mergeCell ref="B5:B10"/>
    <mergeCell ref="B11:B12"/>
    <mergeCell ref="B13:B16"/>
    <mergeCell ref="A54:C54"/>
    <mergeCell ref="D54:J54"/>
    <mergeCell ref="K54:O54"/>
    <mergeCell ref="A47:A49"/>
    <mergeCell ref="B47:B49"/>
    <mergeCell ref="A50:A53"/>
    <mergeCell ref="A35:A41"/>
    <mergeCell ref="B35:B36"/>
    <mergeCell ref="B37:B41"/>
    <mergeCell ref="A42:A46"/>
    <mergeCell ref="B42:B46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6" orientation="landscape" r:id="rId1"/>
  <rowBreaks count="2" manualBreakCount="2">
    <brk id="19" max="14" man="1"/>
    <brk id="41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D1" zoomScale="84" zoomScaleNormal="85" zoomScaleSheetLayoutView="84" workbookViewId="0">
      <selection activeCell="O1" sqref="O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70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70" t="s">
        <v>2</v>
      </c>
      <c r="O1" s="107" t="s">
        <v>331</v>
      </c>
    </row>
    <row r="2" spans="1:15" ht="69.95" customHeight="1" x14ac:dyDescent="0.25">
      <c r="A2" s="121"/>
      <c r="B2" s="122"/>
      <c r="C2" s="70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70" t="s">
        <v>4</v>
      </c>
      <c r="O2" s="107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90.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98.2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51.7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76.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78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64.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4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37.5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38.25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106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96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57.7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75.75" customHeight="1" x14ac:dyDescent="0.25">
      <c r="A19" s="110"/>
      <c r="B19" s="71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55.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40.5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72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59.2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42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54.7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4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7.7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1.25" customHeight="1" x14ac:dyDescent="0.25">
      <c r="A28" s="108" t="s">
        <v>68</v>
      </c>
      <c r="B28" s="71" t="s">
        <v>69</v>
      </c>
      <c r="C28" s="100" t="s">
        <v>159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7" customHeight="1" x14ac:dyDescent="0.25">
      <c r="A29" s="109"/>
      <c r="B29" s="71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53.25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89.2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2.7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s="69" customFormat="1" ht="69.75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s="69" customFormat="1" ht="77.25" customHeight="1" x14ac:dyDescent="0.25">
      <c r="A34" s="109"/>
      <c r="B34" s="111"/>
      <c r="C34" s="100" t="s">
        <v>272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s="69" customFormat="1" ht="96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s="69" customFormat="1" ht="63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48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53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35.2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39.75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51.7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1.2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66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13.2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54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4.7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42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84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59.2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85.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57.75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52.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286</v>
      </c>
      <c r="E54" s="114"/>
      <c r="F54" s="114"/>
      <c r="G54" s="114"/>
      <c r="H54" s="114"/>
      <c r="I54" s="114"/>
      <c r="J54" s="114"/>
      <c r="K54" s="115" t="s">
        <v>166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287</v>
      </c>
      <c r="B55" s="112"/>
      <c r="C55" s="112"/>
      <c r="D55" s="116" t="s">
        <v>167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A55:C55"/>
    <mergeCell ref="D55:O55"/>
    <mergeCell ref="B42:B46"/>
    <mergeCell ref="A50:A53"/>
    <mergeCell ref="A54:C54"/>
    <mergeCell ref="D54:J54"/>
    <mergeCell ref="K54:O54"/>
    <mergeCell ref="N3:O3"/>
    <mergeCell ref="A5:A12"/>
    <mergeCell ref="B5:B10"/>
    <mergeCell ref="B11:B12"/>
    <mergeCell ref="A47:A49"/>
    <mergeCell ref="B47:B49"/>
    <mergeCell ref="A20:A27"/>
    <mergeCell ref="B20:B22"/>
    <mergeCell ref="B23:B24"/>
    <mergeCell ref="A28:A34"/>
    <mergeCell ref="B30:B31"/>
    <mergeCell ref="B32:B34"/>
    <mergeCell ref="B35:B36"/>
    <mergeCell ref="B37:B41"/>
    <mergeCell ref="A42:A46"/>
    <mergeCell ref="B25:B27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B13:B16"/>
    <mergeCell ref="B17:B18"/>
    <mergeCell ref="A35:A41"/>
    <mergeCell ref="A13:A19"/>
    <mergeCell ref="A1:B2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8" orientation="landscape" r:id="rId1"/>
  <rowBreaks count="2" manualBreakCount="2">
    <brk id="19" max="14" man="1"/>
    <brk id="41" max="14" man="1"/>
  </rowBreak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55.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0.7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84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90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7.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96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80.2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9.2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50.25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85.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73.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48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80.2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90.75" customHeight="1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93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4.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62.2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48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89.2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0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69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325</v>
      </c>
      <c r="E54" s="114"/>
      <c r="F54" s="114"/>
      <c r="G54" s="114"/>
      <c r="H54" s="114"/>
      <c r="I54" s="114"/>
      <c r="J54" s="114"/>
      <c r="K54" s="115"/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217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5" orientation="landscape" r:id="rId1"/>
  <rowBreaks count="2" manualBreakCount="2">
    <brk id="19" max="14" man="1"/>
    <brk id="41" max="14" man="1"/>
  </rowBreaks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55.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59.2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76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69.7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95.2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0.7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72.75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72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6.2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85.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68.2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56.2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87.7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6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60.7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69.7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97.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6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65.2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54.75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218</v>
      </c>
      <c r="E54" s="114"/>
      <c r="F54" s="114"/>
      <c r="G54" s="114"/>
      <c r="H54" s="114"/>
      <c r="I54" s="114"/>
      <c r="J54" s="114"/>
      <c r="K54" s="115" t="s">
        <v>219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220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7" orientation="landscape" r:id="rId1"/>
  <rowBreaks count="2" manualBreakCount="2">
    <brk id="19" max="14" man="1"/>
    <brk id="40" max="14" man="1"/>
  </rowBreak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63.7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2.2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7.2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87.7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53.2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74.25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66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7.7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75.7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81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48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8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80.2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5.2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7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7.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0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0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69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221</v>
      </c>
      <c r="E54" s="114"/>
      <c r="F54" s="114"/>
      <c r="G54" s="114"/>
      <c r="H54" s="114"/>
      <c r="I54" s="114"/>
      <c r="J54" s="114"/>
      <c r="K54" s="115" t="s">
        <v>222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223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6" orientation="landscape" r:id="rId1"/>
  <rowBreaks count="2" manualBreakCount="2">
    <brk id="19" max="14" man="1"/>
    <brk id="41" max="14" man="1"/>
  </rowBreaks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3.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2.2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82.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84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0.7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75.75" customHeight="1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66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72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3.2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76.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80.2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48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5.7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8" customHeight="1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8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34.2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60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7.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78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3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74.2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224</v>
      </c>
      <c r="E54" s="114"/>
      <c r="F54" s="114"/>
      <c r="G54" s="114"/>
      <c r="H54" s="114"/>
      <c r="I54" s="114"/>
      <c r="J54" s="114"/>
      <c r="K54" s="115" t="s">
        <v>225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226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7" orientation="landscape" r:id="rId1"/>
  <rowBreaks count="2" manualBreakCount="2">
    <brk id="19" max="14" man="1"/>
    <brk id="41" max="14" man="1"/>
  </rowBreaks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0.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8.2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87.7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63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99.7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8.2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73.5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69.7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99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8.75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101.2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6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73.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57.7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60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87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5.2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65.2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45.7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85.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59.2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77.2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227</v>
      </c>
      <c r="E54" s="114"/>
      <c r="F54" s="114"/>
      <c r="G54" s="114"/>
      <c r="H54" s="114"/>
      <c r="I54" s="114"/>
      <c r="J54" s="114"/>
      <c r="K54" s="115" t="s">
        <v>228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229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5" orientation="landscape" r:id="rId1"/>
  <rowBreaks count="2" manualBreakCount="2">
    <brk id="19" max="14" man="1"/>
    <brk id="41" max="14" man="1"/>
  </rowBreaks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87.7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68.2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7.2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59.2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5.7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90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6.7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72" customHeight="1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76.5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62.2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92.2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102.7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81.7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48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2.7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87" customHeight="1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9.7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9.2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47.2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0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0.7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70.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7.25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230</v>
      </c>
      <c r="E54" s="114"/>
      <c r="F54" s="114"/>
      <c r="G54" s="114"/>
      <c r="H54" s="114"/>
      <c r="I54" s="114"/>
      <c r="J54" s="114"/>
      <c r="K54" s="115" t="s">
        <v>231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232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6" orientation="landscape" r:id="rId1"/>
  <rowBreaks count="2" manualBreakCount="2">
    <brk id="19" max="14" man="1"/>
    <brk id="41" max="14" man="1"/>
  </rowBreaks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65.2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52.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64.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88.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7.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4.5" customHeight="1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73.5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67.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99.7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100.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50.2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96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48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2.7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0.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56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1.7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4.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0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74.2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85.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233</v>
      </c>
      <c r="E54" s="114"/>
      <c r="F54" s="114"/>
      <c r="G54" s="114"/>
      <c r="H54" s="114"/>
      <c r="I54" s="114"/>
      <c r="J54" s="114"/>
      <c r="K54" s="115" t="s">
        <v>234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235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5" orientation="landscape" r:id="rId1"/>
  <rowBreaks count="2" manualBreakCount="2">
    <brk id="19" max="14" man="1"/>
    <brk id="41" max="14" man="1"/>
  </rowBreaks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8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4.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7.2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103.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55.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66.75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67.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99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50.25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73.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74.2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48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4.2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83.25" customHeight="1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69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0.7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5.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42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0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54.7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64.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236</v>
      </c>
      <c r="E54" s="114"/>
      <c r="F54" s="114"/>
      <c r="G54" s="114"/>
      <c r="H54" s="114"/>
      <c r="I54" s="114"/>
      <c r="J54" s="114"/>
      <c r="K54" s="115" t="s">
        <v>237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238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6" orientation="landscape" r:id="rId1"/>
  <rowBreaks count="2" manualBreakCount="2">
    <brk id="19" max="14" man="1"/>
    <brk id="41" max="14" man="1"/>
  </rowBreaks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3.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8.2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84.7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102.7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78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75" customHeight="1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96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66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95.2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82.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57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69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62.2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3.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4.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5.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48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0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57.7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69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239</v>
      </c>
      <c r="E54" s="114"/>
      <c r="F54" s="114"/>
      <c r="G54" s="114"/>
      <c r="H54" s="114"/>
      <c r="I54" s="114"/>
      <c r="J54" s="114"/>
      <c r="K54" s="115" t="s">
        <v>240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241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6" orientation="landscape" r:id="rId1"/>
  <rowBreaks count="2" manualBreakCount="2">
    <brk id="19" max="14" man="1"/>
    <brk id="40" max="14" man="1"/>
  </rowBreaks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7.2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53.2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2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90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72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96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72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91.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76.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68.2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48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2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69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6.7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7.7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9.7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0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0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78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242</v>
      </c>
      <c r="E54" s="114"/>
      <c r="F54" s="114"/>
      <c r="G54" s="114"/>
      <c r="H54" s="114"/>
      <c r="I54" s="114"/>
      <c r="J54" s="114"/>
      <c r="K54" s="115" t="s">
        <v>243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244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6" orientation="landscape" r:id="rId1"/>
  <rowBreaks count="2" manualBreakCount="2">
    <brk id="19" max="14" man="1"/>
    <brk id="41" max="1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O1" sqref="O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7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7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8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57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83.2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97.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6.7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75.75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73.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5.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65.25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85.5" customHeight="1" x14ac:dyDescent="0.25">
      <c r="A34" s="109"/>
      <c r="B34" s="111"/>
      <c r="C34" s="100" t="s">
        <v>272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63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71.2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53.2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67.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66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19.2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9.2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9.7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72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0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70.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169</v>
      </c>
      <c r="E54" s="114"/>
      <c r="F54" s="114"/>
      <c r="G54" s="114"/>
      <c r="H54" s="114"/>
      <c r="I54" s="114"/>
      <c r="J54" s="114"/>
      <c r="K54" s="115" t="s">
        <v>170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168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B35:B36"/>
    <mergeCell ref="B37:B41"/>
    <mergeCell ref="A35:A41"/>
    <mergeCell ref="A5:A12"/>
    <mergeCell ref="B5:B10"/>
    <mergeCell ref="B11:B12"/>
    <mergeCell ref="B13:B16"/>
    <mergeCell ref="B17:B18"/>
    <mergeCell ref="A20:A27"/>
    <mergeCell ref="A13:A19"/>
    <mergeCell ref="B20:B22"/>
    <mergeCell ref="B23:B24"/>
    <mergeCell ref="B25:B27"/>
    <mergeCell ref="A28:A34"/>
    <mergeCell ref="B30:B31"/>
    <mergeCell ref="B32:B34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6" orientation="landscape" r:id="rId1"/>
  <rowBreaks count="2" manualBreakCount="2">
    <brk id="19" max="14" man="1"/>
    <brk id="41" max="14" man="1"/>
  </rowBreaks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65.2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57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76.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84.7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97.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2.2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96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57.7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9.2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71.2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75.7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56.2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0.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4.2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3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9.2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45.7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0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3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69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245</v>
      </c>
      <c r="E54" s="114"/>
      <c r="F54" s="114"/>
      <c r="G54" s="114"/>
      <c r="H54" s="114"/>
      <c r="I54" s="114"/>
      <c r="J54" s="114"/>
      <c r="K54" s="115" t="s">
        <v>246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247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6" orientation="landscape" r:id="rId1"/>
  <rowBreaks count="2" manualBreakCount="2">
    <brk id="19" max="14" man="1"/>
    <brk id="41" max="14" man="1"/>
  </rowBreaks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82.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5.2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101.2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93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51.7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96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73.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91.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80.2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85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65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83.2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48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4.2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82.5" customHeight="1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0.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14.7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3.2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0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0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3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80.2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248</v>
      </c>
      <c r="E54" s="114"/>
      <c r="F54" s="114"/>
      <c r="G54" s="114"/>
      <c r="H54" s="114"/>
      <c r="I54" s="114"/>
      <c r="J54" s="114"/>
      <c r="K54" s="115" t="s">
        <v>249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250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5" orientation="landscape" r:id="rId1"/>
  <rowBreaks count="2" manualBreakCount="2">
    <brk id="19" max="14" man="1"/>
    <brk id="41" max="14" man="1"/>
  </rowBreaks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0.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2.2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0.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96.7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45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96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72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90.7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87.7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67.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84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48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5.7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81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9.7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2.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40.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85.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57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67.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251</v>
      </c>
      <c r="E54" s="114"/>
      <c r="F54" s="114"/>
      <c r="G54" s="114"/>
      <c r="H54" s="114"/>
      <c r="I54" s="114"/>
      <c r="J54" s="114"/>
      <c r="K54" s="115" t="s">
        <v>252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253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6" orientation="landscape" r:id="rId1"/>
  <rowBreaks count="2" manualBreakCount="2">
    <brk id="19" max="14" man="1"/>
    <brk id="41" max="14" man="1"/>
  </rowBreaks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tabSelected="1" view="pageBreakPreview" topLeftCell="C1" zoomScale="70" zoomScaleNormal="85" zoomScaleSheetLayoutView="70" workbookViewId="0">
      <selection activeCell="L9" sqref="L9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69.7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45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3.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84.7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54.7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66.75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57.7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2.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86.2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75.7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55.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0.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69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3.7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4.7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0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0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57.7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76.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254</v>
      </c>
      <c r="E54" s="114"/>
      <c r="F54" s="114"/>
      <c r="G54" s="114"/>
      <c r="H54" s="114"/>
      <c r="I54" s="114"/>
      <c r="J54" s="114"/>
      <c r="K54" s="115" t="s">
        <v>255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256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7" orientation="landscape" r:id="rId1"/>
  <rowBreaks count="2" manualBreakCount="2">
    <brk id="19" max="14" man="1"/>
    <brk id="40" max="14" man="1"/>
  </rowBreaks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topLeftCell="B1" zoomScale="70" zoomScaleNormal="70" workbookViewId="0">
      <selection activeCell="U6" sqref="U6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16.7109375" bestFit="1" customWidth="1"/>
    <col min="4" max="4" width="15" bestFit="1" customWidth="1"/>
    <col min="5" max="5" width="30.42578125" customWidth="1"/>
    <col min="6" max="6" width="34.28515625" customWidth="1"/>
    <col min="7" max="7" width="17.28515625" bestFit="1" customWidth="1"/>
    <col min="8" max="8" width="14.28515625" bestFit="1" customWidth="1"/>
    <col min="9" max="9" width="9.5703125" hidden="1" customWidth="1"/>
    <col min="10" max="10" width="13.42578125" bestFit="1" customWidth="1"/>
    <col min="11" max="11" width="28.7109375" customWidth="1"/>
    <col min="12" max="12" width="37.85546875" customWidth="1"/>
    <col min="13" max="13" width="39.7109375" customWidth="1"/>
    <col min="14" max="14" width="27.7109375" customWidth="1"/>
  </cols>
  <sheetData>
    <row r="1" spans="1:14" ht="69.95" customHeight="1" x14ac:dyDescent="0.25">
      <c r="A1" s="134"/>
      <c r="B1" s="135"/>
      <c r="C1" s="135"/>
      <c r="D1" s="135"/>
      <c r="E1" s="42" t="s">
        <v>22</v>
      </c>
      <c r="F1" s="138" t="s">
        <v>1</v>
      </c>
      <c r="G1" s="138"/>
      <c r="H1" s="138"/>
      <c r="I1" s="138"/>
      <c r="J1" s="138"/>
      <c r="K1" s="138"/>
      <c r="L1" s="138"/>
      <c r="M1" s="42" t="s">
        <v>2</v>
      </c>
      <c r="N1" s="42" t="s">
        <v>23</v>
      </c>
    </row>
    <row r="2" spans="1:14" ht="69.95" customHeight="1" x14ac:dyDescent="0.25">
      <c r="A2" s="136"/>
      <c r="B2" s="137"/>
      <c r="C2" s="137"/>
      <c r="D2" s="137"/>
      <c r="E2" s="42" t="s">
        <v>3</v>
      </c>
      <c r="F2" s="139" t="s">
        <v>24</v>
      </c>
      <c r="G2" s="140"/>
      <c r="H2" s="140"/>
      <c r="I2" s="140"/>
      <c r="J2" s="140"/>
      <c r="K2" s="140"/>
      <c r="L2" s="140"/>
      <c r="M2" s="42" t="s">
        <v>4</v>
      </c>
      <c r="N2" s="42">
        <v>1</v>
      </c>
    </row>
    <row r="3" spans="1:14" ht="15.75" x14ac:dyDescent="0.25">
      <c r="A3" s="141" t="s">
        <v>5</v>
      </c>
      <c r="B3" s="141" t="s">
        <v>6</v>
      </c>
      <c r="C3" s="142" t="s">
        <v>7</v>
      </c>
      <c r="D3" s="142" t="s">
        <v>8</v>
      </c>
      <c r="E3" s="141" t="s">
        <v>9</v>
      </c>
      <c r="F3" s="144" t="s">
        <v>10</v>
      </c>
      <c r="G3" s="145" t="s">
        <v>25</v>
      </c>
      <c r="H3" s="146"/>
      <c r="I3" s="146"/>
      <c r="J3" s="147"/>
      <c r="K3" s="142" t="s">
        <v>40</v>
      </c>
      <c r="L3" s="148" t="s">
        <v>26</v>
      </c>
      <c r="M3" s="148" t="s">
        <v>27</v>
      </c>
      <c r="N3" s="148" t="s">
        <v>28</v>
      </c>
    </row>
    <row r="4" spans="1:14" ht="47.25" x14ac:dyDescent="0.25">
      <c r="A4" s="141"/>
      <c r="B4" s="141"/>
      <c r="C4" s="143"/>
      <c r="D4" s="143"/>
      <c r="E4" s="141"/>
      <c r="F4" s="144"/>
      <c r="G4" s="47" t="s">
        <v>29</v>
      </c>
      <c r="H4" s="47" t="s">
        <v>30</v>
      </c>
      <c r="I4" s="47"/>
      <c r="J4" s="47" t="s">
        <v>31</v>
      </c>
      <c r="K4" s="143"/>
      <c r="L4" s="149"/>
      <c r="M4" s="149"/>
      <c r="N4" s="149"/>
    </row>
    <row r="5" spans="1:14" ht="60" customHeight="1" x14ac:dyDescent="0.25">
      <c r="A5" s="150" t="str">
        <f>GUAJ!$A$5</f>
        <v>REGISTRO CIVIL E IDENTIFICACIÓN</v>
      </c>
      <c r="B5" s="39" t="str">
        <f>GUAJ!B5</f>
        <v>Registro y actualización del sistema</v>
      </c>
      <c r="C5" s="25" t="e">
        <f>GUAJ!#REF!</f>
        <v>#REF!</v>
      </c>
      <c r="D5" s="46" t="e">
        <f>GUAJ!#REF!</f>
        <v>#REF!</v>
      </c>
      <c r="E5" s="31" t="str">
        <f>GUAJ!C5</f>
        <v>Realizar consolidado  de las estadísticas de producción de las Registradurías, Notarías, Hospitales y demás entes donde aplique, el informe de producción de los RCN, RCM y RCD y remitir al nivel central</v>
      </c>
      <c r="F5" s="33" t="str">
        <f>GUAJ!D5</f>
        <v>Producción total reportada al nivel central</v>
      </c>
      <c r="G5" s="43">
        <f>GUAJ!F5</f>
        <v>0.16666666666666669</v>
      </c>
      <c r="H5" s="55"/>
      <c r="I5" s="44">
        <f>+H5/G5</f>
        <v>0</v>
      </c>
      <c r="J5" s="44">
        <f>IF(SUM(I5)&gt;100%," 100%",SUM(I5))</f>
        <v>0</v>
      </c>
      <c r="K5" s="38" t="str">
        <f>H5 &amp; F5</f>
        <v>Producción total reportada al nivel central</v>
      </c>
      <c r="L5" s="34"/>
      <c r="M5" s="30"/>
      <c r="N5" s="30"/>
    </row>
    <row r="6" spans="1:14" ht="60" customHeight="1" x14ac:dyDescent="0.25">
      <c r="A6" s="151"/>
      <c r="B6" s="39">
        <f>GUAJ!B6</f>
        <v>0</v>
      </c>
      <c r="C6" s="25" t="e">
        <f>GUAJ!#REF!</f>
        <v>#REF!</v>
      </c>
      <c r="D6" s="46" t="e">
        <f>GUAJ!#REF!</f>
        <v>#REF!</v>
      </c>
      <c r="E6" s="31" t="str">
        <f>GUAJ!C6</f>
        <v xml:space="preserve">Supervisar el envío oportuno del material decadactilar desde los municipios hacia el centro de acopio
</v>
      </c>
      <c r="F6" s="33" t="str">
        <f>GUAJ!D6</f>
        <v>Registro de control recepción de lotes municipales en centro de acopio</v>
      </c>
      <c r="G6" s="43">
        <f>GUAJ!F6</f>
        <v>1</v>
      </c>
      <c r="H6" s="55"/>
      <c r="I6" s="38">
        <f t="shared" ref="I6:I29" si="0">+H6/G6</f>
        <v>0</v>
      </c>
      <c r="J6" s="38">
        <f t="shared" ref="J6:J29" si="1">IF(SUM(I6)&gt;100%," 100%",SUM(I6))</f>
        <v>0</v>
      </c>
      <c r="K6" s="38" t="str">
        <f t="shared" ref="K6:K29" si="2">H6&amp;F6</f>
        <v>Registro de control recepción de lotes municipales en centro de acopio</v>
      </c>
      <c r="L6" s="38"/>
      <c r="M6" s="30"/>
      <c r="N6" s="30"/>
    </row>
    <row r="7" spans="1:14" ht="60" customHeight="1" x14ac:dyDescent="0.25">
      <c r="A7" s="151"/>
      <c r="B7" s="39">
        <f>GUAJ!B7</f>
        <v>0</v>
      </c>
      <c r="C7" s="25" t="e">
        <f>GUAJ!#REF!</f>
        <v>#REF!</v>
      </c>
      <c r="D7" s="46" t="e">
        <f>GUAJ!#REF!</f>
        <v>#REF!</v>
      </c>
      <c r="E7" s="31" t="str">
        <f>GUAJ!C7</f>
        <v>Realizar seguimiento a los errores recurrentes en la preparación de material decadactilar con el fin de establecer acciones correctivas para disminuir la devolución de material.</v>
      </c>
      <c r="F7" s="33" t="str">
        <f>GUAJ!D7</f>
        <v xml:space="preserve">Implementación de acciones correctivas por municipio con base en matriz de tipo de devolución encontradas </v>
      </c>
      <c r="G7" s="43">
        <f>GUAJ!F25</f>
        <v>0</v>
      </c>
      <c r="H7" s="55"/>
      <c r="I7" s="38" t="e">
        <f t="shared" si="0"/>
        <v>#DIV/0!</v>
      </c>
      <c r="J7" s="38" t="e">
        <f t="shared" si="1"/>
        <v>#DIV/0!</v>
      </c>
      <c r="K7" s="38" t="str">
        <f t="shared" si="2"/>
        <v xml:space="preserve">Implementación de acciones correctivas por municipio con base en matriz de tipo de devolución encontradas </v>
      </c>
      <c r="L7" s="40"/>
      <c r="M7" s="30"/>
      <c r="N7" s="30"/>
    </row>
    <row r="8" spans="1:14" ht="60" customHeight="1" x14ac:dyDescent="0.25">
      <c r="A8" s="151"/>
      <c r="B8" s="39" t="e">
        <f>GUAJ!#REF!</f>
        <v>#REF!</v>
      </c>
      <c r="C8" s="25" t="e">
        <f>GUAJ!#REF!</f>
        <v>#REF!</v>
      </c>
      <c r="D8" s="46" t="e">
        <f>GUAJ!#REF!</f>
        <v>#REF!</v>
      </c>
      <c r="E8" s="31" t="e">
        <f>GUAJ!#REF!</f>
        <v>#REF!</v>
      </c>
      <c r="F8" s="33" t="e">
        <f>GUAJ!#REF!</f>
        <v>#REF!</v>
      </c>
      <c r="G8" s="43">
        <f>GUAJ!$F$26</f>
        <v>0</v>
      </c>
      <c r="H8" s="55"/>
      <c r="I8" s="38" t="e">
        <f t="shared" si="0"/>
        <v>#DIV/0!</v>
      </c>
      <c r="J8" s="38" t="e">
        <f t="shared" si="1"/>
        <v>#DIV/0!</v>
      </c>
      <c r="K8" s="38" t="e">
        <f t="shared" si="2"/>
        <v>#REF!</v>
      </c>
      <c r="L8" s="34"/>
      <c r="M8" s="27"/>
      <c r="N8" s="27"/>
    </row>
    <row r="9" spans="1:14" ht="60" customHeight="1" x14ac:dyDescent="0.25">
      <c r="A9" s="151"/>
      <c r="B9" s="39">
        <f>GUAJ!B8</f>
        <v>0</v>
      </c>
      <c r="C9" s="25" t="e">
        <f>GUAJ!#REF!</f>
        <v>#REF!</v>
      </c>
      <c r="D9" s="46" t="e">
        <f>GUAJ!#REF!</f>
        <v>#REF!</v>
      </c>
      <c r="E9" s="31" t="str">
        <f>GUAJ!C8</f>
        <v>Realizar la post-grabación del folio o serial del registro civil ingresando la totalidad de los datos inscritos en el aplicativo SIRC correctamente</v>
      </c>
      <c r="F9" s="33" t="str">
        <f>GUAJ!D8</f>
        <v>Folios o serial de RC post-grabados</v>
      </c>
      <c r="G9" s="43">
        <f>GUAJ!F27</f>
        <v>0</v>
      </c>
      <c r="H9" s="55"/>
      <c r="I9" s="38" t="e">
        <f t="shared" si="0"/>
        <v>#DIV/0!</v>
      </c>
      <c r="J9" s="38" t="e">
        <f t="shared" si="1"/>
        <v>#DIV/0!</v>
      </c>
      <c r="K9" s="38" t="str">
        <f t="shared" si="2"/>
        <v>Folios o serial de RC post-grabados</v>
      </c>
      <c r="L9" s="29"/>
      <c r="M9" s="36"/>
      <c r="N9" s="36"/>
    </row>
    <row r="10" spans="1:14" ht="60" customHeight="1" x14ac:dyDescent="0.25">
      <c r="A10" s="151"/>
      <c r="B10" s="39" t="str">
        <f>GUAJ!B20</f>
        <v>Servicio al Colombiano</v>
      </c>
      <c r="C10" s="25" t="e">
        <f>GUAJ!#REF!</f>
        <v>#REF!</v>
      </c>
      <c r="D10" s="46" t="e">
        <f>GUAJ!#REF!</f>
        <v>#REF!</v>
      </c>
      <c r="E10" s="31" t="str">
        <f>GUAJ!C20</f>
        <v>Garantizar la aplicación de la encuesta al ciudadano, consolidar y remitir a Oficinas centrales</v>
      </c>
      <c r="F10" s="33" t="str">
        <f>GUAJ!D20</f>
        <v>Encuestas</v>
      </c>
      <c r="G10" s="43">
        <f>GUAJ!F28</f>
        <v>2</v>
      </c>
      <c r="H10" s="55"/>
      <c r="I10" s="38">
        <f t="shared" si="0"/>
        <v>0</v>
      </c>
      <c r="J10" s="38">
        <f t="shared" si="1"/>
        <v>0</v>
      </c>
      <c r="K10" s="38" t="str">
        <f t="shared" si="2"/>
        <v>Encuestas</v>
      </c>
      <c r="L10" s="34"/>
      <c r="M10" s="27"/>
      <c r="N10" s="36"/>
    </row>
    <row r="11" spans="1:14" ht="60" customHeight="1" x14ac:dyDescent="0.25">
      <c r="A11" s="151"/>
      <c r="B11" s="39">
        <f>GUAJ!B21</f>
        <v>0</v>
      </c>
      <c r="C11" s="25" t="e">
        <f>GUAJ!#REF!</f>
        <v>#REF!</v>
      </c>
      <c r="D11" s="46" t="e">
        <f>GUAJ!#REF!</f>
        <v>#REF!</v>
      </c>
      <c r="E11" s="31" t="str">
        <f>GUAJ!C21</f>
        <v>Dar respuesta oportuna a las PQRSDs, recibidas por los diferentes medios</v>
      </c>
      <c r="F11" s="33" t="str">
        <f>GUAJ!D21</f>
        <v>Requerimientos  de lo Colombianos resueltos</v>
      </c>
      <c r="G11" s="43">
        <f>GUAJ!$F$31</f>
        <v>0.15</v>
      </c>
      <c r="H11" s="55"/>
      <c r="I11" s="38">
        <f t="shared" si="0"/>
        <v>0</v>
      </c>
      <c r="J11" s="38">
        <f t="shared" si="1"/>
        <v>0</v>
      </c>
      <c r="K11" s="38" t="str">
        <f t="shared" si="2"/>
        <v>Requerimientos  de lo Colombianos resueltos</v>
      </c>
      <c r="L11" s="41"/>
      <c r="M11" s="27"/>
      <c r="N11" s="36"/>
    </row>
    <row r="12" spans="1:14" ht="60" customHeight="1" x14ac:dyDescent="0.25">
      <c r="A12" s="151"/>
      <c r="B12" s="39">
        <f>GUAJ!B22</f>
        <v>0</v>
      </c>
      <c r="C12" s="25" t="e">
        <f>GUAJ!#REF!</f>
        <v>#REF!</v>
      </c>
      <c r="D12" s="46" t="e">
        <f>GUAJ!#REF!</f>
        <v>#REF!</v>
      </c>
      <c r="E12" s="31" t="str">
        <f>GUAJ!C22</f>
        <v xml:space="preserve">Cargar oportunamente en el aplicativo en línea las estadísticas correspondientes  a las  PQRSDs, recibidas por los diferentes medios y gestionadas por la Delegación Departamental </v>
      </c>
      <c r="F12" s="33" t="str">
        <f>GUAJ!D22</f>
        <v>Reporte de PQRSDC's</v>
      </c>
      <c r="G12" s="43">
        <f>GUAJ!$F$31</f>
        <v>0.15</v>
      </c>
      <c r="H12" s="55"/>
      <c r="I12" s="38">
        <f t="shared" ref="I12:I19" si="3">+H12/G12</f>
        <v>0</v>
      </c>
      <c r="J12" s="38">
        <f t="shared" si="1"/>
        <v>0</v>
      </c>
      <c r="K12" s="38" t="str">
        <f t="shared" si="2"/>
        <v>Reporte de PQRSDC's</v>
      </c>
      <c r="L12" s="41"/>
      <c r="M12" s="27"/>
      <c r="N12" s="36"/>
    </row>
    <row r="13" spans="1:14" ht="60" customHeight="1" x14ac:dyDescent="0.25">
      <c r="A13" s="151"/>
      <c r="B13" s="39" t="str">
        <f>GUAJ!B23</f>
        <v>Planeación de la Gestión Institucional</v>
      </c>
      <c r="C13" s="25" t="e">
        <f>GUAJ!#REF!</f>
        <v>#REF!</v>
      </c>
      <c r="D13" s="46" t="e">
        <f>GUAJ!#REF!</f>
        <v>#REF!</v>
      </c>
      <c r="E13" s="31" t="str">
        <f>GUAJ!C23</f>
        <v>Ejecutar bimestralmente las actividades del plan de acción y reportarlo en la herramienta informática de acuerdo a los parámetros y tiempos establecidos</v>
      </c>
      <c r="F13" s="33" t="str">
        <f>GUAJ!D23</f>
        <v>Reportes</v>
      </c>
      <c r="G13" s="43">
        <f>GUAJ!$F$31</f>
        <v>0.15</v>
      </c>
      <c r="H13" s="55"/>
      <c r="I13" s="38">
        <f t="shared" si="3"/>
        <v>0</v>
      </c>
      <c r="J13" s="38">
        <f t="shared" si="1"/>
        <v>0</v>
      </c>
      <c r="K13" s="38" t="str">
        <f t="shared" si="2"/>
        <v>Reportes</v>
      </c>
      <c r="L13" s="41"/>
      <c r="M13" s="27"/>
      <c r="N13" s="36"/>
    </row>
    <row r="14" spans="1:14" ht="60" customHeight="1" x14ac:dyDescent="0.25">
      <c r="A14" s="151"/>
      <c r="B14" s="39">
        <f>GUAJ!B24</f>
        <v>0</v>
      </c>
      <c r="C14" s="25" t="e">
        <f>GUAJ!#REF!</f>
        <v>#REF!</v>
      </c>
      <c r="D14" s="46" t="e">
        <f>GUAJ!#REF!</f>
        <v>#REF!</v>
      </c>
      <c r="E14" s="31" t="str">
        <f>GUAJ!C24</f>
        <v>Elaborar el informe de gestión semestral de acuerdo a los parámetros y tiempos establecidos</v>
      </c>
      <c r="F14" s="33" t="str">
        <f>GUAJ!D24</f>
        <v>Informe</v>
      </c>
      <c r="G14" s="43">
        <f>GUAJ!$F$31</f>
        <v>0.15</v>
      </c>
      <c r="H14" s="55"/>
      <c r="I14" s="38">
        <f t="shared" si="3"/>
        <v>0</v>
      </c>
      <c r="J14" s="38">
        <f t="shared" si="1"/>
        <v>0</v>
      </c>
      <c r="K14" s="38" t="str">
        <f t="shared" si="2"/>
        <v>Informe</v>
      </c>
      <c r="L14" s="41"/>
      <c r="M14" s="27"/>
      <c r="N14" s="36"/>
    </row>
    <row r="15" spans="1:14" ht="60" customHeight="1" x14ac:dyDescent="0.25">
      <c r="A15" s="151"/>
      <c r="B15" s="39" t="str">
        <f>GUAJ!B25</f>
        <v>Sistema de Gestión y Mejoramiento Institucional</v>
      </c>
      <c r="C15" s="25" t="e">
        <f>GUAJ!#REF!</f>
        <v>#REF!</v>
      </c>
      <c r="D15" s="46" t="e">
        <f>GUAJ!#REF!</f>
        <v>#REF!</v>
      </c>
      <c r="E15" s="31" t="str">
        <f>GUAJ!C25</f>
        <v>Realizar los talleres de preparación para la certificación  del servicio Electoral  con el nivel central</v>
      </c>
      <c r="F15" s="33" t="str">
        <f>GUAJ!D25</f>
        <v>Talleres</v>
      </c>
      <c r="G15" s="43">
        <f>GUAJ!$F$31</f>
        <v>0.15</v>
      </c>
      <c r="H15" s="55"/>
      <c r="I15" s="38">
        <f t="shared" si="3"/>
        <v>0</v>
      </c>
      <c r="J15" s="38">
        <f t="shared" si="1"/>
        <v>0</v>
      </c>
      <c r="K15" s="38" t="str">
        <f t="shared" si="2"/>
        <v>Talleres</v>
      </c>
      <c r="L15" s="41"/>
      <c r="M15" s="27"/>
      <c r="N15" s="36"/>
    </row>
    <row r="16" spans="1:14" ht="60" customHeight="1" x14ac:dyDescent="0.25">
      <c r="A16" s="151"/>
      <c r="B16" s="39">
        <f>GUAJ!B26</f>
        <v>0</v>
      </c>
      <c r="C16" s="25" t="e">
        <f>GUAJ!#REF!</f>
        <v>#REF!</v>
      </c>
      <c r="D16" s="46" t="e">
        <f>GUAJ!#REF!</f>
        <v>#REF!</v>
      </c>
      <c r="E16" s="31" t="str">
        <f>GUAJ!C26</f>
        <v>Preparar y realizar la video conferencia con el nivel central para la certificación del servicio Electoral</v>
      </c>
      <c r="F16" s="33" t="str">
        <f>GUAJ!D26</f>
        <v>video conferencia</v>
      </c>
      <c r="G16" s="43">
        <f>GUAJ!$F$31</f>
        <v>0.15</v>
      </c>
      <c r="H16" s="55"/>
      <c r="I16" s="38">
        <f t="shared" si="3"/>
        <v>0</v>
      </c>
      <c r="J16" s="38">
        <f t="shared" si="1"/>
        <v>0</v>
      </c>
      <c r="K16" s="38" t="str">
        <f t="shared" si="2"/>
        <v>video conferencia</v>
      </c>
      <c r="L16" s="41"/>
      <c r="M16" s="27"/>
      <c r="N16" s="36"/>
    </row>
    <row r="17" spans="1:14" ht="60" customHeight="1" x14ac:dyDescent="0.25">
      <c r="A17" s="151"/>
      <c r="B17" s="39">
        <f>GUAJ!B27</f>
        <v>0</v>
      </c>
      <c r="C17" s="25" t="e">
        <f>GUAJ!#REF!</f>
        <v>#REF!</v>
      </c>
      <c r="D17" s="46" t="e">
        <f>GUAJ!#REF!</f>
        <v>#REF!</v>
      </c>
      <c r="E17" s="31" t="str">
        <f>GUAJ!C27</f>
        <v>Realizar los cursos virtuales, enviar la programación de los servidores que realizaran los cursos y realizar seguimiento.</v>
      </c>
      <c r="F17" s="33" t="str">
        <f>GUAJ!D27</f>
        <v>Cursos del SGC
Servidores Capacitados</v>
      </c>
      <c r="G17" s="43">
        <f>GUAJ!$F$31</f>
        <v>0.15</v>
      </c>
      <c r="H17" s="55"/>
      <c r="I17" s="38">
        <f t="shared" si="3"/>
        <v>0</v>
      </c>
      <c r="J17" s="38">
        <f t="shared" si="1"/>
        <v>0</v>
      </c>
      <c r="K17" s="38" t="str">
        <f t="shared" si="2"/>
        <v>Cursos del SGC
Servidores Capacitados</v>
      </c>
      <c r="L17" s="41"/>
      <c r="M17" s="27"/>
      <c r="N17" s="36"/>
    </row>
    <row r="18" spans="1:14" ht="60" customHeight="1" x14ac:dyDescent="0.25">
      <c r="A18" s="151"/>
      <c r="B18" s="39" t="str">
        <f>GUAJ!B28</f>
        <v>Gestión de Recursos Financieros</v>
      </c>
      <c r="C18" s="25" t="e">
        <f>GUAJ!#REF!</f>
        <v>#REF!</v>
      </c>
      <c r="D18" s="46" t="e">
        <f>GUAJ!#REF!</f>
        <v>#REF!</v>
      </c>
      <c r="E18" s="31" t="str">
        <f>GUAJ!C28</f>
        <v xml:space="preserve">Presentar el reporte mensual de verificación de actualización y cierre del aplicativo  SCR </v>
      </c>
      <c r="F18" s="33" t="str">
        <f>GUAJ!D28</f>
        <v>Informes</v>
      </c>
      <c r="G18" s="43">
        <f>GUAJ!$F$31</f>
        <v>0.15</v>
      </c>
      <c r="H18" s="55"/>
      <c r="I18" s="38">
        <f t="shared" si="3"/>
        <v>0</v>
      </c>
      <c r="J18" s="38">
        <f t="shared" si="1"/>
        <v>0</v>
      </c>
      <c r="K18" s="38" t="str">
        <f t="shared" si="2"/>
        <v>Informes</v>
      </c>
      <c r="L18" s="41"/>
      <c r="M18" s="27"/>
      <c r="N18" s="36"/>
    </row>
    <row r="19" spans="1:14" ht="60" customHeight="1" x14ac:dyDescent="0.25">
      <c r="A19" s="151"/>
      <c r="B19" s="39" t="str">
        <f>GUAJ!B29</f>
        <v>Gestión Contractual</v>
      </c>
      <c r="C19" s="25" t="e">
        <f>GUAJ!#REF!</f>
        <v>#REF!</v>
      </c>
      <c r="D19" s="46" t="e">
        <f>GUAJ!#REF!</f>
        <v>#REF!</v>
      </c>
      <c r="E19" s="31" t="str">
        <f>GUAJ!C31</f>
        <v>Mantener actualizado el inventario de bienes muebles e inmuebles  y consolidar  levantamiento físico anual de inventarios de la entidad y en comodato</v>
      </c>
      <c r="F19" s="33" t="str">
        <f>GUAJ!D31</f>
        <v>Inventario Actualizado</v>
      </c>
      <c r="G19" s="43">
        <f>GUAJ!$F$31</f>
        <v>0.15</v>
      </c>
      <c r="H19" s="55"/>
      <c r="I19" s="38">
        <f t="shared" si="3"/>
        <v>0</v>
      </c>
      <c r="J19" s="38">
        <f t="shared" si="1"/>
        <v>0</v>
      </c>
      <c r="K19" s="38" t="str">
        <f t="shared" si="2"/>
        <v>Inventario Actualizado</v>
      </c>
      <c r="L19" s="41"/>
      <c r="M19" s="27"/>
      <c r="N19" s="36"/>
    </row>
    <row r="20" spans="1:14" ht="60" customHeight="1" x14ac:dyDescent="0.25">
      <c r="A20" s="151"/>
      <c r="B20" s="39" t="str">
        <f>GUAJ!B32</f>
        <v>Gestión Documental</v>
      </c>
      <c r="C20" s="25" t="e">
        <f>GUAJ!#REF!</f>
        <v>#REF!</v>
      </c>
      <c r="D20" s="46" t="e">
        <f>GUAJ!#REF!</f>
        <v>#REF!</v>
      </c>
      <c r="E20" s="31" t="str">
        <f>GUAJ!C32</f>
        <v>Trasferir archivos de gestión al archivo central</v>
      </c>
      <c r="F20" s="33" t="str">
        <f>GUAJ!D32</f>
        <v xml:space="preserve"> Informe de avance archivos transferido</v>
      </c>
      <c r="G20" s="43">
        <f>GUAJ!F32</f>
        <v>0.16666666666666669</v>
      </c>
      <c r="H20" s="55"/>
      <c r="I20" s="38">
        <f t="shared" si="0"/>
        <v>0</v>
      </c>
      <c r="J20" s="38">
        <f t="shared" si="1"/>
        <v>0</v>
      </c>
      <c r="K20" s="38" t="str">
        <f t="shared" si="2"/>
        <v xml:space="preserve"> Informe de avance archivos transferido</v>
      </c>
      <c r="L20" s="41"/>
      <c r="M20" s="36"/>
      <c r="N20" s="35"/>
    </row>
    <row r="21" spans="1:14" ht="60" customHeight="1" x14ac:dyDescent="0.25">
      <c r="A21" s="151"/>
      <c r="B21" s="39">
        <f>GUAJ!B33</f>
        <v>0</v>
      </c>
      <c r="C21" s="25" t="e">
        <f>GUAJ!#REF!</f>
        <v>#REF!</v>
      </c>
      <c r="D21" s="46" t="e">
        <f>GUAJ!#REF!</f>
        <v>#REF!</v>
      </c>
      <c r="E21" s="31" t="str">
        <f>GUAJ!C33</f>
        <v>Realizar el proceso de baja o enajenación de la papelería sobrante de los procesos electorales y de aquella cuyo su destino final sea la eliminación de acuerdo a las TRD</v>
      </c>
      <c r="F21" s="33" t="str">
        <f>GUAJ!D33</f>
        <v>Papelería dada de baja o enajenada</v>
      </c>
      <c r="G21" s="43">
        <f>GUAJ!F33</f>
        <v>0</v>
      </c>
      <c r="H21" s="55"/>
      <c r="I21" s="38" t="e">
        <f t="shared" si="0"/>
        <v>#DIV/0!</v>
      </c>
      <c r="J21" s="38" t="e">
        <f t="shared" si="1"/>
        <v>#DIV/0!</v>
      </c>
      <c r="K21" s="38" t="str">
        <f t="shared" si="2"/>
        <v>Papelería dada de baja o enajenada</v>
      </c>
      <c r="L21" s="41"/>
      <c r="M21" s="27"/>
      <c r="N21" s="27"/>
    </row>
    <row r="22" spans="1:14" ht="60" customHeight="1" x14ac:dyDescent="0.25">
      <c r="A22" s="151"/>
      <c r="B22" s="39">
        <f>GUAJ!B34</f>
        <v>0</v>
      </c>
      <c r="C22" s="25" t="e">
        <f>GUAJ!#REF!</f>
        <v>#REF!</v>
      </c>
      <c r="D22" s="46" t="e">
        <f>GUAJ!#REF!</f>
        <v>#REF!</v>
      </c>
      <c r="E22" s="31" t="str">
        <f>GUAJ!C34</f>
        <v xml:space="preserve">Dirigir y controlar la correcta disposición de los archivos documentales a través de la aplicación de las TRD con el
fin de preservar la memoria documental y facilitar la gestión de la entidad en el tiempo
</v>
      </c>
      <c r="F22" s="33" t="str">
        <f>GUAJ!D34</f>
        <v>Conservación y gestión del archivo de la entidad</v>
      </c>
      <c r="G22" s="43">
        <f>GUAJ!$F$34</f>
        <v>0.16666666666666669</v>
      </c>
      <c r="H22" s="55"/>
      <c r="I22" s="38">
        <f t="shared" si="0"/>
        <v>0</v>
      </c>
      <c r="J22" s="38">
        <f t="shared" si="1"/>
        <v>0</v>
      </c>
      <c r="K22" s="38" t="str">
        <f t="shared" si="2"/>
        <v>Conservación y gestión del archivo de la entidad</v>
      </c>
      <c r="L22" s="28"/>
      <c r="M22" s="27"/>
      <c r="N22" s="27"/>
    </row>
    <row r="23" spans="1:14" ht="60" customHeight="1" x14ac:dyDescent="0.25">
      <c r="A23" s="151"/>
      <c r="B23" s="39" t="str">
        <f>GUAJ!B35</f>
        <v>Vinculación del Talento Humano</v>
      </c>
      <c r="C23" s="25" t="e">
        <f>GUAJ!#REF!</f>
        <v>#REF!</v>
      </c>
      <c r="D23" s="46" t="e">
        <f>GUAJ!#REF!</f>
        <v>#REF!</v>
      </c>
      <c r="E23" s="31" t="str">
        <f>GUAJ!C35</f>
        <v>Verificar que se cumplan cada uno de los procesos que involucra las vinculaciones de los servidores públicos iniciando con la recepción y análisis de la hoja de vida de los aspirantes hasta la creación y archivo de la historia laboral</v>
      </c>
      <c r="F23" s="33" t="str">
        <f>GUAJ!D35</f>
        <v>Servidores posesionados</v>
      </c>
      <c r="G23" s="43">
        <f>GUAJ!F35</f>
        <v>0.15</v>
      </c>
      <c r="H23" s="55"/>
      <c r="I23" s="38">
        <f t="shared" si="0"/>
        <v>0</v>
      </c>
      <c r="J23" s="38">
        <f t="shared" si="1"/>
        <v>0</v>
      </c>
      <c r="K23" s="38" t="str">
        <f t="shared" si="2"/>
        <v>Servidores posesionados</v>
      </c>
      <c r="L23" s="28"/>
      <c r="M23" s="36"/>
      <c r="N23" s="36"/>
    </row>
    <row r="24" spans="1:14" ht="60" customHeight="1" x14ac:dyDescent="0.25">
      <c r="A24" s="151"/>
      <c r="B24" s="39">
        <f>GUAJ!B36</f>
        <v>0</v>
      </c>
      <c r="C24" s="25" t="e">
        <f>GUAJ!#REF!</f>
        <v>#REF!</v>
      </c>
      <c r="D24" s="46" t="e">
        <f>GUAJ!#REF!</f>
        <v>#REF!</v>
      </c>
      <c r="E24" s="31" t="str">
        <f>GUAJ!C36</f>
        <v>Velar porque se ejecuten  todas las actividades del programa de  inducción a los nuevos servidores</v>
      </c>
      <c r="F24" s="33" t="str">
        <f>GUAJ!D36</f>
        <v>Servidores beneficiados con la inducción</v>
      </c>
      <c r="G24" s="43">
        <f>GUAJ!F36</f>
        <v>0.15</v>
      </c>
      <c r="H24" s="55"/>
      <c r="I24" s="38">
        <f t="shared" si="0"/>
        <v>0</v>
      </c>
      <c r="J24" s="38">
        <f t="shared" si="1"/>
        <v>0</v>
      </c>
      <c r="K24" s="38" t="str">
        <f t="shared" si="2"/>
        <v>Servidores beneficiados con la inducción</v>
      </c>
      <c r="L24" s="28"/>
      <c r="M24" s="36"/>
      <c r="N24" s="36"/>
    </row>
    <row r="25" spans="1:14" ht="60" customHeight="1" x14ac:dyDescent="0.25">
      <c r="A25" s="151"/>
      <c r="B25" s="39" t="str">
        <f>GUAJ!B37</f>
        <v>Permanencia del Talento Humano</v>
      </c>
      <c r="C25" s="25" t="e">
        <f>GUAJ!#REF!</f>
        <v>#REF!</v>
      </c>
      <c r="D25" s="46" t="e">
        <f>GUAJ!#REF!</f>
        <v>#REF!</v>
      </c>
      <c r="E25" s="31" t="str">
        <f>GUAJ!C37</f>
        <v>Identificar, formular, realizar y monitorear las actividades del plan  institucional de  formación y capacitación</v>
      </c>
      <c r="F25" s="33" t="str">
        <f>GUAJ!D37</f>
        <v>Plan de formación y capacitación</v>
      </c>
      <c r="G25" s="43">
        <f>GUAJ!$F$37</f>
        <v>0.16666666666666669</v>
      </c>
      <c r="H25" s="55"/>
      <c r="I25" s="38">
        <f t="shared" si="0"/>
        <v>0</v>
      </c>
      <c r="J25" s="38">
        <f t="shared" si="1"/>
        <v>0</v>
      </c>
      <c r="K25" s="38" t="str">
        <f t="shared" si="2"/>
        <v>Plan de formación y capacitación</v>
      </c>
      <c r="L25" s="37"/>
      <c r="M25" s="27"/>
      <c r="N25" s="27"/>
    </row>
    <row r="26" spans="1:14" ht="60" customHeight="1" x14ac:dyDescent="0.25">
      <c r="A26" s="151"/>
      <c r="B26" s="39">
        <f>GUAJ!B38</f>
        <v>0</v>
      </c>
      <c r="C26" s="25" t="e">
        <f>GUAJ!#REF!</f>
        <v>#REF!</v>
      </c>
      <c r="D26" s="46" t="e">
        <f>GUAJ!#REF!</f>
        <v>#REF!</v>
      </c>
      <c r="E26" s="31" t="str">
        <f>GUAJ!C38</f>
        <v>Realizar y monitorear las actividades del sistema de seguridad y salud en el trabajo</v>
      </c>
      <c r="F26" s="33" t="str">
        <f>GUAJ!D38</f>
        <v xml:space="preserve">Programación  de actividades del sistema de seguridad y salud en el trabajo programadas </v>
      </c>
      <c r="G26" s="43">
        <f>GUAJ!F38</f>
        <v>0.16666666666666669</v>
      </c>
      <c r="H26" s="55"/>
      <c r="I26" s="38">
        <f t="shared" si="0"/>
        <v>0</v>
      </c>
      <c r="J26" s="38">
        <f t="shared" si="1"/>
        <v>0</v>
      </c>
      <c r="K26" s="38" t="str">
        <f t="shared" si="2"/>
        <v xml:space="preserve">Programación  de actividades del sistema de seguridad y salud en el trabajo programadas </v>
      </c>
      <c r="L26" s="37"/>
      <c r="M26" s="36"/>
      <c r="N26" s="36"/>
    </row>
    <row r="27" spans="1:14" ht="60" customHeight="1" x14ac:dyDescent="0.25">
      <c r="A27" s="151"/>
      <c r="B27" s="39">
        <f>GUAJ!B39</f>
        <v>0</v>
      </c>
      <c r="C27" s="25" t="e">
        <f>GUAJ!#REF!</f>
        <v>#REF!</v>
      </c>
      <c r="D27" s="46" t="e">
        <f>GUAJ!#REF!</f>
        <v>#REF!</v>
      </c>
      <c r="E27" s="31" t="str">
        <f>GUAJ!C39</f>
        <v>Realizar y monitorear las actividades del Programa de Bienestar Social</v>
      </c>
      <c r="F27" s="33" t="str">
        <f>GUAJ!D39</f>
        <v>Programación  de actividades del programa de bienestar social</v>
      </c>
      <c r="G27" s="43">
        <f>GUAJ!F39</f>
        <v>0.16666666666666669</v>
      </c>
      <c r="H27" s="55"/>
      <c r="I27" s="38">
        <f t="shared" si="0"/>
        <v>0</v>
      </c>
      <c r="J27" s="38">
        <f t="shared" si="1"/>
        <v>0</v>
      </c>
      <c r="K27" s="38" t="str">
        <f t="shared" si="2"/>
        <v>Programación  de actividades del programa de bienestar social</v>
      </c>
      <c r="L27" s="28"/>
      <c r="M27" s="27"/>
      <c r="N27" s="27"/>
    </row>
    <row r="28" spans="1:14" ht="60" customHeight="1" x14ac:dyDescent="0.25">
      <c r="A28" s="151"/>
      <c r="B28" s="39">
        <f>GUAJ!B40</f>
        <v>0</v>
      </c>
      <c r="C28" s="25" t="e">
        <f>GUAJ!#REF!</f>
        <v>#REF!</v>
      </c>
      <c r="D28" s="46" t="e">
        <f>GUAJ!#REF!</f>
        <v>#REF!</v>
      </c>
      <c r="E28" s="31" t="str">
        <f>GUAJ!C40</f>
        <v>Digitalización Historias Laborales de los Servidores activos de la planta</v>
      </c>
      <c r="F28" s="33" t="str">
        <f>GUAJ!D40</f>
        <v xml:space="preserve">Hoja de control </v>
      </c>
      <c r="G28" s="43">
        <f>GUAJ!$F$40</f>
        <v>0.16666666666666669</v>
      </c>
      <c r="H28" s="55"/>
      <c r="I28" s="38">
        <f t="shared" si="0"/>
        <v>0</v>
      </c>
      <c r="J28" s="38">
        <f t="shared" si="1"/>
        <v>0</v>
      </c>
      <c r="K28" s="38" t="str">
        <f t="shared" si="2"/>
        <v xml:space="preserve">Hoja de control </v>
      </c>
      <c r="L28" s="37"/>
      <c r="M28" s="30"/>
      <c r="N28" s="30"/>
    </row>
    <row r="29" spans="1:14" ht="60" customHeight="1" x14ac:dyDescent="0.25">
      <c r="A29" s="152"/>
      <c r="B29" s="39">
        <f>GUAJ!B41</f>
        <v>0</v>
      </c>
      <c r="C29" s="25" t="e">
        <f>GUAJ!#REF!</f>
        <v>#REF!</v>
      </c>
      <c r="D29" s="46" t="e">
        <f>GUAJ!#REF!</f>
        <v>#REF!</v>
      </c>
      <c r="E29" s="31" t="str">
        <f>GUAJ!C41</f>
        <v>Diligenciar el formato único de inventario documental de las Historias Laborales de Servidores Supernumerarios, vinculados en el 2017</v>
      </c>
      <c r="F29" s="33" t="str">
        <f>GUAJ!D41</f>
        <v>formato único de inventario documental</v>
      </c>
      <c r="G29" s="43">
        <f>GUAJ!F41</f>
        <v>0.33</v>
      </c>
      <c r="H29" s="55"/>
      <c r="I29" s="38">
        <f t="shared" si="0"/>
        <v>0</v>
      </c>
      <c r="J29" s="38">
        <f t="shared" si="1"/>
        <v>0</v>
      </c>
      <c r="K29" s="38" t="str">
        <f t="shared" si="2"/>
        <v>formato único de inventario documental</v>
      </c>
      <c r="L29" s="37"/>
      <c r="M29" s="30"/>
      <c r="N29" s="30"/>
    </row>
    <row r="30" spans="1:14" ht="33" customHeight="1" x14ac:dyDescent="0.25">
      <c r="A30" s="157" t="s">
        <v>18</v>
      </c>
      <c r="B30" s="157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</row>
    <row r="31" spans="1:14" ht="36" customHeight="1" x14ac:dyDescent="0.25">
      <c r="A31" s="158" t="s">
        <v>19</v>
      </c>
      <c r="B31" s="159"/>
      <c r="C31" s="154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6"/>
    </row>
    <row r="32" spans="1:14" ht="15.75" x14ac:dyDescent="0.25">
      <c r="A32" s="24"/>
      <c r="B32" s="24"/>
      <c r="C32" s="24"/>
      <c r="D32" s="26"/>
      <c r="E32" s="26"/>
      <c r="F32" s="32"/>
      <c r="G32" s="26"/>
      <c r="H32" s="26"/>
      <c r="I32" s="26"/>
      <c r="J32" s="26"/>
      <c r="K32" s="26"/>
      <c r="L32" s="26"/>
      <c r="M32" s="26"/>
      <c r="N32" s="26"/>
    </row>
    <row r="33" spans="1:14" ht="15.75" x14ac:dyDescent="0.25">
      <c r="A33" s="24"/>
      <c r="B33" s="24"/>
      <c r="C33" s="24"/>
      <c r="D33" s="26"/>
      <c r="E33" s="26"/>
      <c r="F33" s="32"/>
      <c r="G33" s="26"/>
      <c r="H33" s="26"/>
      <c r="I33" s="26"/>
      <c r="J33" s="26"/>
      <c r="K33" s="26"/>
      <c r="L33" s="26"/>
      <c r="M33" s="26"/>
      <c r="N33" s="26"/>
    </row>
    <row r="34" spans="1:14" ht="15.75" x14ac:dyDescent="0.25">
      <c r="A34" s="24"/>
      <c r="B34" s="24"/>
      <c r="C34" s="24"/>
      <c r="D34" s="26"/>
      <c r="E34" s="26"/>
      <c r="F34" s="32"/>
      <c r="G34" s="26"/>
      <c r="H34" s="26"/>
      <c r="I34" s="26"/>
      <c r="J34" s="26"/>
      <c r="K34" s="26"/>
      <c r="L34" s="26"/>
      <c r="M34" s="26"/>
      <c r="N34" s="26"/>
    </row>
    <row r="35" spans="1:14" ht="15.75" x14ac:dyDescent="0.25">
      <c r="A35" s="24"/>
      <c r="B35" s="24"/>
      <c r="C35" s="24"/>
      <c r="D35" s="26"/>
      <c r="E35" s="26"/>
      <c r="F35" s="32"/>
      <c r="G35" s="26"/>
      <c r="H35" s="26"/>
      <c r="I35" s="26"/>
      <c r="J35" s="26"/>
      <c r="K35" s="26"/>
      <c r="L35" s="26"/>
      <c r="M35" s="26"/>
      <c r="N35" s="26"/>
    </row>
    <row r="36" spans="1:14" ht="15.75" x14ac:dyDescent="0.25">
      <c r="A36" s="24"/>
      <c r="B36" s="24"/>
      <c r="C36" s="24"/>
      <c r="D36" s="26"/>
      <c r="E36" s="26"/>
      <c r="F36" s="32"/>
      <c r="G36" s="26"/>
      <c r="H36" s="26"/>
      <c r="I36" s="26"/>
      <c r="J36" s="26"/>
      <c r="K36" s="26"/>
      <c r="L36" s="26"/>
      <c r="M36" s="26"/>
      <c r="N36" s="26"/>
    </row>
    <row r="37" spans="1:14" ht="15.75" x14ac:dyDescent="0.25">
      <c r="A37" s="24"/>
      <c r="B37" s="24"/>
      <c r="C37" s="24"/>
      <c r="D37" s="26"/>
      <c r="E37" s="26"/>
      <c r="F37" s="32"/>
      <c r="G37" s="26"/>
      <c r="H37" s="26"/>
      <c r="I37" s="26"/>
      <c r="J37" s="26"/>
      <c r="K37" s="26"/>
      <c r="L37" s="26"/>
      <c r="M37" s="26"/>
      <c r="N37" s="26"/>
    </row>
    <row r="38" spans="1:14" ht="15.75" x14ac:dyDescent="0.25">
      <c r="A38" s="24"/>
      <c r="B38" s="24"/>
      <c r="C38" s="24"/>
      <c r="D38" s="26"/>
      <c r="E38" s="26"/>
      <c r="F38" s="32"/>
      <c r="G38" s="26"/>
      <c r="H38" s="26"/>
      <c r="I38" s="26"/>
      <c r="J38" s="26"/>
      <c r="K38" s="26"/>
      <c r="L38" s="26"/>
      <c r="M38" s="26"/>
      <c r="N38" s="26"/>
    </row>
    <row r="39" spans="1:14" ht="15.75" x14ac:dyDescent="0.25">
      <c r="A39" s="24"/>
      <c r="B39" s="24"/>
      <c r="C39" s="24"/>
      <c r="D39" s="26"/>
      <c r="E39" s="26"/>
      <c r="F39" s="32"/>
      <c r="G39" s="26"/>
      <c r="H39" s="26"/>
      <c r="I39" s="26"/>
      <c r="J39" s="26"/>
      <c r="K39" s="26"/>
      <c r="L39" s="26"/>
      <c r="M39" s="26"/>
      <c r="N39" s="26"/>
    </row>
    <row r="40" spans="1:14" ht="15.75" x14ac:dyDescent="0.25">
      <c r="A40" s="24"/>
      <c r="B40" s="24"/>
      <c r="C40" s="24"/>
      <c r="D40" s="26"/>
      <c r="E40" s="26"/>
      <c r="F40" s="32"/>
      <c r="G40" s="26"/>
      <c r="H40" s="26"/>
      <c r="I40" s="26"/>
      <c r="J40" s="26"/>
      <c r="K40" s="26"/>
      <c r="L40" s="26"/>
      <c r="M40" s="26"/>
      <c r="N40" s="26"/>
    </row>
    <row r="41" spans="1:14" ht="15.75" x14ac:dyDescent="0.25">
      <c r="D41" s="26"/>
      <c r="E41" s="26"/>
      <c r="F41" s="32"/>
      <c r="G41" s="26"/>
      <c r="H41" s="26"/>
      <c r="I41" s="26"/>
      <c r="J41" s="26"/>
      <c r="K41" s="26"/>
      <c r="L41" s="26"/>
      <c r="M41" s="26"/>
      <c r="N41" s="26"/>
    </row>
    <row r="42" spans="1:14" ht="15.75" x14ac:dyDescent="0.25">
      <c r="D42" s="26"/>
      <c r="E42" s="26"/>
      <c r="F42" s="32"/>
      <c r="G42" s="26"/>
      <c r="H42" s="26"/>
      <c r="I42" s="26"/>
      <c r="J42" s="26"/>
      <c r="K42" s="26"/>
      <c r="L42" s="26"/>
      <c r="M42" s="26"/>
      <c r="N42" s="26"/>
    </row>
    <row r="43" spans="1:14" ht="15.75" x14ac:dyDescent="0.25">
      <c r="D43" s="26"/>
      <c r="E43" s="26"/>
      <c r="F43" s="32"/>
      <c r="G43" s="26"/>
      <c r="H43" s="26"/>
      <c r="I43" s="26"/>
      <c r="J43" s="26"/>
      <c r="K43" s="26"/>
      <c r="L43" s="26"/>
      <c r="M43" s="26"/>
      <c r="N43" s="26"/>
    </row>
    <row r="44" spans="1:14" ht="15.75" x14ac:dyDescent="0.25">
      <c r="D44" s="26"/>
      <c r="E44" s="26"/>
      <c r="F44" s="32"/>
      <c r="G44" s="26"/>
      <c r="H44" s="26"/>
      <c r="I44" s="26"/>
      <c r="J44" s="26"/>
      <c r="K44" s="26"/>
      <c r="L44" s="26"/>
      <c r="M44" s="26"/>
      <c r="N44" s="26"/>
    </row>
    <row r="45" spans="1:14" ht="15.75" x14ac:dyDescent="0.25">
      <c r="D45" s="26"/>
      <c r="E45" s="26"/>
      <c r="F45" s="32"/>
      <c r="G45" s="26"/>
      <c r="H45" s="26"/>
      <c r="I45" s="26"/>
      <c r="J45" s="26"/>
      <c r="K45" s="26"/>
      <c r="L45" s="26"/>
      <c r="M45" s="26"/>
      <c r="N45" s="26"/>
    </row>
    <row r="46" spans="1:14" ht="15.75" x14ac:dyDescent="0.25">
      <c r="D46" s="26"/>
      <c r="E46" s="26"/>
      <c r="F46" s="32"/>
      <c r="G46" s="26"/>
      <c r="H46" s="26"/>
      <c r="I46" s="26"/>
      <c r="J46" s="26"/>
      <c r="K46" s="26"/>
      <c r="L46" s="26"/>
      <c r="M46" s="26"/>
      <c r="N46" s="26"/>
    </row>
    <row r="47" spans="1:14" ht="15.75" x14ac:dyDescent="0.25">
      <c r="D47" s="26"/>
      <c r="E47" s="26"/>
      <c r="F47" s="32"/>
      <c r="G47" s="26"/>
      <c r="H47" s="26"/>
      <c r="I47" s="26"/>
      <c r="J47" s="26"/>
      <c r="K47" s="26"/>
      <c r="L47" s="26"/>
      <c r="M47" s="26"/>
      <c r="N47" s="26"/>
    </row>
    <row r="48" spans="1:14" ht="15.75" x14ac:dyDescent="0.25">
      <c r="D48" s="26"/>
      <c r="E48" s="26"/>
      <c r="F48" s="32"/>
      <c r="G48" s="26"/>
      <c r="H48" s="26"/>
      <c r="I48" s="26"/>
      <c r="J48" s="26"/>
      <c r="K48" s="26"/>
      <c r="L48" s="26"/>
      <c r="M48" s="26"/>
      <c r="N48" s="26"/>
    </row>
    <row r="49" spans="4:14" ht="15.75" x14ac:dyDescent="0.25">
      <c r="D49" s="26"/>
      <c r="E49" s="26"/>
      <c r="F49" s="32"/>
      <c r="G49" s="26"/>
      <c r="H49" s="26"/>
      <c r="I49" s="26"/>
      <c r="J49" s="26"/>
      <c r="K49" s="26"/>
      <c r="L49" s="26"/>
      <c r="M49" s="26"/>
      <c r="N49" s="26"/>
    </row>
    <row r="50" spans="4:14" ht="15.75" x14ac:dyDescent="0.25">
      <c r="D50" s="26"/>
      <c r="E50" s="26"/>
      <c r="F50" s="32"/>
      <c r="G50" s="26"/>
      <c r="H50" s="26"/>
      <c r="I50" s="26"/>
      <c r="J50" s="26"/>
      <c r="K50" s="26"/>
      <c r="L50" s="26"/>
      <c r="M50" s="26"/>
      <c r="N50" s="26"/>
    </row>
    <row r="51" spans="4:14" ht="15.75" x14ac:dyDescent="0.25">
      <c r="D51" s="26"/>
      <c r="E51" s="26"/>
      <c r="F51" s="32"/>
      <c r="G51" s="26"/>
      <c r="H51" s="26"/>
      <c r="I51" s="26"/>
      <c r="J51" s="26"/>
      <c r="K51" s="26"/>
      <c r="L51" s="26"/>
      <c r="M51" s="26"/>
      <c r="N51" s="26"/>
    </row>
    <row r="52" spans="4:14" ht="15.75" x14ac:dyDescent="0.25">
      <c r="D52" s="26"/>
      <c r="E52" s="26"/>
      <c r="F52" s="32"/>
      <c r="G52" s="26"/>
      <c r="H52" s="26"/>
      <c r="I52" s="26"/>
      <c r="J52" s="26"/>
      <c r="K52" s="26"/>
      <c r="L52" s="26"/>
      <c r="M52" s="26"/>
      <c r="N52" s="26"/>
    </row>
    <row r="53" spans="4:14" ht="15.75" x14ac:dyDescent="0.25">
      <c r="D53" s="26"/>
      <c r="E53" s="26"/>
      <c r="F53" s="32"/>
      <c r="G53" s="26"/>
      <c r="H53" s="26"/>
      <c r="I53" s="26"/>
      <c r="J53" s="26"/>
      <c r="K53" s="26"/>
      <c r="L53" s="26"/>
      <c r="M53" s="26"/>
      <c r="N53" s="26"/>
    </row>
    <row r="54" spans="4:14" ht="15.75" x14ac:dyDescent="0.25">
      <c r="D54" s="26"/>
      <c r="E54" s="26"/>
      <c r="F54" s="32"/>
      <c r="G54" s="26"/>
      <c r="H54" s="26"/>
      <c r="I54" s="26"/>
      <c r="J54" s="26"/>
      <c r="K54" s="26"/>
      <c r="L54" s="26"/>
      <c r="M54" s="26"/>
      <c r="N54" s="26"/>
    </row>
  </sheetData>
  <mergeCells count="19">
    <mergeCell ref="N3:N4"/>
    <mergeCell ref="A5:A29"/>
    <mergeCell ref="K3:K4"/>
    <mergeCell ref="C30:N30"/>
    <mergeCell ref="C31:N31"/>
    <mergeCell ref="A30:B30"/>
    <mergeCell ref="A31:B31"/>
    <mergeCell ref="M3:M4"/>
    <mergeCell ref="A1:D2"/>
    <mergeCell ref="F1:L1"/>
    <mergeCell ref="F2:L2"/>
    <mergeCell ref="A3:A4"/>
    <mergeCell ref="B3:B4"/>
    <mergeCell ref="C3:C4"/>
    <mergeCell ref="D3:D4"/>
    <mergeCell ref="E3:E4"/>
    <mergeCell ref="F3:F4"/>
    <mergeCell ref="G3:J3"/>
    <mergeCell ref="L3:L4"/>
  </mergeCells>
  <pageMargins left="0.7" right="0.7" top="0.75" bottom="0.75" header="0.3" footer="0.3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"/>
  <sheetViews>
    <sheetView zoomScale="70" zoomScaleNormal="70" workbookViewId="0">
      <selection activeCell="U6" sqref="U6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16.7109375" bestFit="1" customWidth="1"/>
    <col min="4" max="4" width="15" bestFit="1" customWidth="1"/>
    <col min="5" max="5" width="30.42578125" customWidth="1"/>
    <col min="6" max="6" width="25.7109375" bestFit="1" customWidth="1"/>
    <col min="7" max="7" width="17.28515625" bestFit="1" customWidth="1"/>
    <col min="8" max="8" width="14.28515625" bestFit="1" customWidth="1"/>
    <col min="9" max="9" width="9.5703125" hidden="1" customWidth="1"/>
    <col min="10" max="10" width="13.42578125" bestFit="1" customWidth="1"/>
    <col min="11" max="11" width="35.28515625" bestFit="1" customWidth="1"/>
    <col min="12" max="12" width="33.5703125" customWidth="1"/>
    <col min="13" max="13" width="39.7109375" customWidth="1"/>
    <col min="14" max="14" width="27.7109375" customWidth="1"/>
  </cols>
  <sheetData>
    <row r="1" spans="1:14" ht="69.95" customHeight="1" x14ac:dyDescent="0.25">
      <c r="A1" s="134"/>
      <c r="B1" s="135"/>
      <c r="C1" s="135"/>
      <c r="D1" s="135"/>
      <c r="E1" s="42" t="s">
        <v>22</v>
      </c>
      <c r="F1" s="138" t="s">
        <v>1</v>
      </c>
      <c r="G1" s="138"/>
      <c r="H1" s="138"/>
      <c r="I1" s="138"/>
      <c r="J1" s="138"/>
      <c r="K1" s="138"/>
      <c r="L1" s="138"/>
      <c r="M1" s="42" t="s">
        <v>2</v>
      </c>
      <c r="N1" s="42" t="s">
        <v>23</v>
      </c>
    </row>
    <row r="2" spans="1:14" ht="69.95" customHeight="1" x14ac:dyDescent="0.25">
      <c r="A2" s="136"/>
      <c r="B2" s="137"/>
      <c r="C2" s="137"/>
      <c r="D2" s="137"/>
      <c r="E2" s="42" t="s">
        <v>3</v>
      </c>
      <c r="F2" s="139" t="s">
        <v>24</v>
      </c>
      <c r="G2" s="140"/>
      <c r="H2" s="140"/>
      <c r="I2" s="140"/>
      <c r="J2" s="140"/>
      <c r="K2" s="140"/>
      <c r="L2" s="140"/>
      <c r="M2" s="42" t="s">
        <v>4</v>
      </c>
      <c r="N2" s="42">
        <v>1</v>
      </c>
    </row>
    <row r="3" spans="1:14" ht="15.75" x14ac:dyDescent="0.25">
      <c r="A3" s="141" t="s">
        <v>5</v>
      </c>
      <c r="B3" s="141" t="s">
        <v>6</v>
      </c>
      <c r="C3" s="142" t="s">
        <v>7</v>
      </c>
      <c r="D3" s="142" t="s">
        <v>8</v>
      </c>
      <c r="E3" s="141" t="s">
        <v>9</v>
      </c>
      <c r="F3" s="144" t="s">
        <v>10</v>
      </c>
      <c r="G3" s="145" t="s">
        <v>32</v>
      </c>
      <c r="H3" s="146"/>
      <c r="I3" s="146"/>
      <c r="J3" s="147"/>
      <c r="K3" s="142" t="s">
        <v>40</v>
      </c>
      <c r="L3" s="148" t="s">
        <v>26</v>
      </c>
      <c r="M3" s="148" t="s">
        <v>27</v>
      </c>
      <c r="N3" s="148" t="s">
        <v>28</v>
      </c>
    </row>
    <row r="4" spans="1:14" ht="47.25" x14ac:dyDescent="0.25">
      <c r="A4" s="141"/>
      <c r="B4" s="141"/>
      <c r="C4" s="143"/>
      <c r="D4" s="143"/>
      <c r="E4" s="141"/>
      <c r="F4" s="144"/>
      <c r="G4" s="47" t="s">
        <v>29</v>
      </c>
      <c r="H4" s="47" t="s">
        <v>30</v>
      </c>
      <c r="I4" s="47"/>
      <c r="J4" s="47" t="s">
        <v>31</v>
      </c>
      <c r="K4" s="143"/>
      <c r="L4" s="149"/>
      <c r="M4" s="149"/>
      <c r="N4" s="149"/>
    </row>
    <row r="5" spans="1:14" ht="60" customHeight="1" x14ac:dyDescent="0.25">
      <c r="A5" s="150" t="str">
        <f>GUAJ!$A$5</f>
        <v>REGISTRO CIVIL E IDENTIFICACIÓN</v>
      </c>
      <c r="B5" s="39" t="str">
        <f>GUAJ!B5</f>
        <v>Registro y actualización del sistema</v>
      </c>
      <c r="C5" s="25" t="e">
        <f>GUAJ!#REF!</f>
        <v>#REF!</v>
      </c>
      <c r="D5" s="46" t="e">
        <f>GUAJ!#REF!</f>
        <v>#REF!</v>
      </c>
      <c r="E5" s="31" t="str">
        <f>GUAJ!C5</f>
        <v>Realizar consolidado  de las estadísticas de producción de las Registradurías, Notarías, Hospitales y demás entes donde aplique, el informe de producción de los RCN, RCM y RCD y remitir al nivel central</v>
      </c>
      <c r="F5" s="33" t="str">
        <f>GUAJ!D5</f>
        <v>Producción total reportada al nivel central</v>
      </c>
      <c r="G5" s="43">
        <f>GUAJ!G5</f>
        <v>0.16666666666666669</v>
      </c>
      <c r="H5" s="55"/>
      <c r="I5" s="38">
        <f>+H5/G5</f>
        <v>0</v>
      </c>
      <c r="J5" s="38">
        <f>IF(SUM(I5)&gt;100%," 100%",SUM(I5))</f>
        <v>0</v>
      </c>
      <c r="K5" s="38" t="str">
        <f>H5&amp; F5</f>
        <v>Producción total reportada al nivel central</v>
      </c>
      <c r="L5" s="34"/>
      <c r="M5" s="30"/>
      <c r="N5" s="30"/>
    </row>
    <row r="6" spans="1:14" ht="60" customHeight="1" x14ac:dyDescent="0.25">
      <c r="A6" s="151"/>
      <c r="B6" s="39">
        <f>GUAJ!B6</f>
        <v>0</v>
      </c>
      <c r="C6" s="25" t="e">
        <f>GUAJ!#REF!</f>
        <v>#REF!</v>
      </c>
      <c r="D6" s="46" t="e">
        <f>GUAJ!#REF!</f>
        <v>#REF!</v>
      </c>
      <c r="E6" s="31" t="str">
        <f>GUAJ!C6</f>
        <v xml:space="preserve">Supervisar el envío oportuno del material decadactilar desde los municipios hacia el centro de acopio
</v>
      </c>
      <c r="F6" s="33" t="str">
        <f>GUAJ!D6</f>
        <v>Registro de control recepción de lotes municipales en centro de acopio</v>
      </c>
      <c r="G6" s="43">
        <f>GUAJ!G6</f>
        <v>1</v>
      </c>
      <c r="H6" s="55"/>
      <c r="I6" s="38">
        <f t="shared" ref="I6:I29" si="0">+H6/G6</f>
        <v>0</v>
      </c>
      <c r="J6" s="38">
        <f t="shared" ref="J6:J29" si="1">IF(SUM(I6)&gt;100%," 100%",SUM(I6))</f>
        <v>0</v>
      </c>
      <c r="K6" s="38"/>
      <c r="L6" s="38"/>
      <c r="M6" s="30"/>
      <c r="N6" s="30"/>
    </row>
    <row r="7" spans="1:14" ht="60" customHeight="1" x14ac:dyDescent="0.25">
      <c r="A7" s="151"/>
      <c r="B7" s="39">
        <f>GUAJ!B7</f>
        <v>0</v>
      </c>
      <c r="C7" s="25" t="e">
        <f>GUAJ!#REF!</f>
        <v>#REF!</v>
      </c>
      <c r="D7" s="46" t="e">
        <f>GUAJ!#REF!</f>
        <v>#REF!</v>
      </c>
      <c r="E7" s="31" t="str">
        <f>GUAJ!C7</f>
        <v>Realizar seguimiento a los errores recurrentes en la preparación de material decadactilar con el fin de establecer acciones correctivas para disminuir la devolución de material.</v>
      </c>
      <c r="F7" s="33" t="str">
        <f>GUAJ!D7</f>
        <v xml:space="preserve">Implementación de acciones correctivas por municipio con base en matriz de tipo de devolución encontradas </v>
      </c>
      <c r="G7" s="43">
        <f>GUAJ!G7</f>
        <v>1</v>
      </c>
      <c r="H7" s="55"/>
      <c r="I7" s="38">
        <f t="shared" si="0"/>
        <v>0</v>
      </c>
      <c r="J7" s="38">
        <f t="shared" si="1"/>
        <v>0</v>
      </c>
      <c r="K7" s="38"/>
      <c r="L7" s="40"/>
      <c r="M7" s="30"/>
      <c r="N7" s="30"/>
    </row>
    <row r="8" spans="1:14" ht="60" customHeight="1" x14ac:dyDescent="0.25">
      <c r="A8" s="151"/>
      <c r="B8" s="39" t="e">
        <f>GUAJ!#REF!</f>
        <v>#REF!</v>
      </c>
      <c r="C8" s="25" t="e">
        <f>GUAJ!#REF!</f>
        <v>#REF!</v>
      </c>
      <c r="D8" s="46" t="e">
        <f>GUAJ!#REF!</f>
        <v>#REF!</v>
      </c>
      <c r="E8" s="31" t="e">
        <f>GUAJ!#REF!</f>
        <v>#REF!</v>
      </c>
      <c r="F8" s="33" t="e">
        <f>GUAJ!#REF!</f>
        <v>#REF!</v>
      </c>
      <c r="G8" s="43" t="e">
        <f>GUAJ!#REF!</f>
        <v>#REF!</v>
      </c>
      <c r="H8" s="55"/>
      <c r="I8" s="38" t="e">
        <f t="shared" ref="I8:I15" si="2">+H8/G8</f>
        <v>#REF!</v>
      </c>
      <c r="J8" s="38" t="e">
        <f t="shared" si="1"/>
        <v>#REF!</v>
      </c>
      <c r="K8" s="38"/>
      <c r="L8" s="40"/>
      <c r="M8" s="30"/>
      <c r="N8" s="30"/>
    </row>
    <row r="9" spans="1:14" ht="60" customHeight="1" x14ac:dyDescent="0.25">
      <c r="A9" s="151"/>
      <c r="B9" s="39">
        <f>GUAJ!B8</f>
        <v>0</v>
      </c>
      <c r="C9" s="25" t="e">
        <f>GUAJ!#REF!</f>
        <v>#REF!</v>
      </c>
      <c r="D9" s="46" t="e">
        <f>GUAJ!#REF!</f>
        <v>#REF!</v>
      </c>
      <c r="E9" s="31" t="str">
        <f>GUAJ!C8</f>
        <v>Realizar la post-grabación del folio o serial del registro civil ingresando la totalidad de los datos inscritos en el aplicativo SIRC correctamente</v>
      </c>
      <c r="F9" s="33" t="str">
        <f>GUAJ!D8</f>
        <v>Folios o serial de RC post-grabados</v>
      </c>
      <c r="G9" s="43">
        <f>GUAJ!G8</f>
        <v>0.16666666666666669</v>
      </c>
      <c r="H9" s="55"/>
      <c r="I9" s="38">
        <f t="shared" si="2"/>
        <v>0</v>
      </c>
      <c r="J9" s="38">
        <f t="shared" si="1"/>
        <v>0</v>
      </c>
      <c r="K9" s="38"/>
      <c r="L9" s="40"/>
      <c r="M9" s="30"/>
      <c r="N9" s="30"/>
    </row>
    <row r="10" spans="1:14" ht="60" customHeight="1" x14ac:dyDescent="0.25">
      <c r="A10" s="151"/>
      <c r="B10" s="39" t="str">
        <f>GUAJ!B20</f>
        <v>Servicio al Colombiano</v>
      </c>
      <c r="C10" s="25" t="e">
        <f>GUAJ!#REF!</f>
        <v>#REF!</v>
      </c>
      <c r="D10" s="46" t="e">
        <f>GUAJ!#REF!</f>
        <v>#REF!</v>
      </c>
      <c r="E10" s="31" t="str">
        <f>GUAJ!C20</f>
        <v>Garantizar la aplicación de la encuesta al ciudadano, consolidar y remitir a Oficinas centrales</v>
      </c>
      <c r="F10" s="33" t="str">
        <f>GUAJ!D20</f>
        <v>Encuestas</v>
      </c>
      <c r="G10" s="43">
        <f>GUAJ!G20</f>
        <v>1</v>
      </c>
      <c r="H10" s="55"/>
      <c r="I10" s="38">
        <f t="shared" si="2"/>
        <v>0</v>
      </c>
      <c r="J10" s="38">
        <f t="shared" si="1"/>
        <v>0</v>
      </c>
      <c r="K10" s="38"/>
      <c r="L10" s="40"/>
      <c r="M10" s="30"/>
      <c r="N10" s="30"/>
    </row>
    <row r="11" spans="1:14" ht="60" customHeight="1" x14ac:dyDescent="0.25">
      <c r="A11" s="151"/>
      <c r="B11" s="39">
        <f>GUAJ!B21</f>
        <v>0</v>
      </c>
      <c r="C11" s="25" t="e">
        <f>GUAJ!#REF!</f>
        <v>#REF!</v>
      </c>
      <c r="D11" s="46" t="e">
        <f>GUAJ!#REF!</f>
        <v>#REF!</v>
      </c>
      <c r="E11" s="31" t="str">
        <f>GUAJ!C21</f>
        <v>Dar respuesta oportuna a las PQRSDs, recibidas por los diferentes medios</v>
      </c>
      <c r="F11" s="33" t="str">
        <f>GUAJ!D21</f>
        <v>Requerimientos  de lo Colombianos resueltos</v>
      </c>
      <c r="G11" s="43">
        <f>GUAJ!G21</f>
        <v>0.16666666666666669</v>
      </c>
      <c r="H11" s="55"/>
      <c r="I11" s="38">
        <f t="shared" si="2"/>
        <v>0</v>
      </c>
      <c r="J11" s="38">
        <f t="shared" si="1"/>
        <v>0</v>
      </c>
      <c r="K11" s="38"/>
      <c r="L11" s="40"/>
      <c r="M11" s="30"/>
      <c r="N11" s="30"/>
    </row>
    <row r="12" spans="1:14" ht="60" customHeight="1" x14ac:dyDescent="0.25">
      <c r="A12" s="151"/>
      <c r="B12" s="39">
        <f>GUAJ!B22</f>
        <v>0</v>
      </c>
      <c r="C12" s="25" t="e">
        <f>GUAJ!#REF!</f>
        <v>#REF!</v>
      </c>
      <c r="D12" s="46" t="e">
        <f>GUAJ!#REF!</f>
        <v>#REF!</v>
      </c>
      <c r="E12" s="31" t="str">
        <f>GUAJ!C22</f>
        <v xml:space="preserve">Cargar oportunamente en el aplicativo en línea las estadísticas correspondientes  a las  PQRSDs, recibidas por los diferentes medios y gestionadas por la Delegación Departamental </v>
      </c>
      <c r="F12" s="33" t="str">
        <f>GUAJ!D22</f>
        <v>Reporte de PQRSDC's</v>
      </c>
      <c r="G12" s="43">
        <f>GUAJ!G22</f>
        <v>2</v>
      </c>
      <c r="H12" s="55"/>
      <c r="I12" s="38">
        <f t="shared" si="2"/>
        <v>0</v>
      </c>
      <c r="J12" s="38">
        <f t="shared" si="1"/>
        <v>0</v>
      </c>
      <c r="K12" s="38"/>
      <c r="L12" s="40"/>
      <c r="M12" s="30"/>
      <c r="N12" s="30"/>
    </row>
    <row r="13" spans="1:14" ht="60" customHeight="1" x14ac:dyDescent="0.25">
      <c r="A13" s="151"/>
      <c r="B13" s="39" t="str">
        <f>GUAJ!B23</f>
        <v>Planeación de la Gestión Institucional</v>
      </c>
      <c r="C13" s="25" t="e">
        <f>GUAJ!#REF!</f>
        <v>#REF!</v>
      </c>
      <c r="D13" s="46" t="e">
        <f>GUAJ!#REF!</f>
        <v>#REF!</v>
      </c>
      <c r="E13" s="31" t="str">
        <f>GUAJ!C23</f>
        <v>Ejecutar bimestralmente las actividades del plan de acción y reportarlo en la herramienta informática de acuerdo a los parámetros y tiempos establecidos</v>
      </c>
      <c r="F13" s="33" t="str">
        <f>GUAJ!D23</f>
        <v>Reportes</v>
      </c>
      <c r="G13" s="43">
        <f>GUAJ!G23</f>
        <v>1</v>
      </c>
      <c r="H13" s="55"/>
      <c r="I13" s="38">
        <f t="shared" si="2"/>
        <v>0</v>
      </c>
      <c r="J13" s="38">
        <f t="shared" si="1"/>
        <v>0</v>
      </c>
      <c r="K13" s="38"/>
      <c r="L13" s="40"/>
      <c r="M13" s="30"/>
      <c r="N13" s="30"/>
    </row>
    <row r="14" spans="1:14" ht="60" customHeight="1" x14ac:dyDescent="0.25">
      <c r="A14" s="151"/>
      <c r="B14" s="39">
        <f>GUAJ!B24</f>
        <v>0</v>
      </c>
      <c r="C14" s="25" t="e">
        <f>GUAJ!#REF!</f>
        <v>#REF!</v>
      </c>
      <c r="D14" s="46" t="e">
        <f>GUAJ!#REF!</f>
        <v>#REF!</v>
      </c>
      <c r="E14" s="31" t="str">
        <f>GUAJ!C24</f>
        <v>Elaborar el informe de gestión semestral de acuerdo a los parámetros y tiempos establecidos</v>
      </c>
      <c r="F14" s="33" t="str">
        <f>GUAJ!D24</f>
        <v>Informe</v>
      </c>
      <c r="G14" s="43">
        <f>GUAJ!G24</f>
        <v>0</v>
      </c>
      <c r="H14" s="55"/>
      <c r="I14" s="38" t="e">
        <f t="shared" si="2"/>
        <v>#DIV/0!</v>
      </c>
      <c r="J14" s="38" t="e">
        <f t="shared" si="1"/>
        <v>#DIV/0!</v>
      </c>
      <c r="K14" s="38"/>
      <c r="L14" s="40"/>
      <c r="M14" s="30"/>
      <c r="N14" s="30"/>
    </row>
    <row r="15" spans="1:14" ht="60" customHeight="1" x14ac:dyDescent="0.25">
      <c r="A15" s="151"/>
      <c r="B15" s="39" t="str">
        <f>GUAJ!B25</f>
        <v>Sistema de Gestión y Mejoramiento Institucional</v>
      </c>
      <c r="C15" s="25" t="e">
        <f>GUAJ!#REF!</f>
        <v>#REF!</v>
      </c>
      <c r="D15" s="46" t="e">
        <f>GUAJ!#REF!</f>
        <v>#REF!</v>
      </c>
      <c r="E15" s="31" t="str">
        <f>GUAJ!C25</f>
        <v>Realizar los talleres de preparación para la certificación  del servicio Electoral  con el nivel central</v>
      </c>
      <c r="F15" s="33" t="str">
        <f>GUAJ!D25</f>
        <v>Talleres</v>
      </c>
      <c r="G15" s="43">
        <f>GUAJ!G25</f>
        <v>0</v>
      </c>
      <c r="H15" s="55"/>
      <c r="I15" s="38" t="e">
        <f t="shared" si="2"/>
        <v>#DIV/0!</v>
      </c>
      <c r="J15" s="38" t="e">
        <f t="shared" si="1"/>
        <v>#DIV/0!</v>
      </c>
      <c r="K15" s="38"/>
      <c r="L15" s="40"/>
      <c r="M15" s="30"/>
      <c r="N15" s="30"/>
    </row>
    <row r="16" spans="1:14" ht="60" customHeight="1" x14ac:dyDescent="0.25">
      <c r="A16" s="151"/>
      <c r="B16" s="39">
        <f>GUAJ!B26</f>
        <v>0</v>
      </c>
      <c r="C16" s="25" t="e">
        <f>GUAJ!#REF!</f>
        <v>#REF!</v>
      </c>
      <c r="D16" s="46" t="e">
        <f>GUAJ!#REF!</f>
        <v>#REF!</v>
      </c>
      <c r="E16" s="31" t="e">
        <f>GUAJ!#REF!</f>
        <v>#REF!</v>
      </c>
      <c r="F16" s="33" t="e">
        <f>GUAJ!#REF!</f>
        <v>#REF!</v>
      </c>
      <c r="G16" s="43" t="e">
        <f>GUAJ!#REF!</f>
        <v>#REF!</v>
      </c>
      <c r="H16" s="55"/>
      <c r="I16" s="38" t="e">
        <f t="shared" si="0"/>
        <v>#REF!</v>
      </c>
      <c r="J16" s="38" t="e">
        <f t="shared" si="1"/>
        <v>#REF!</v>
      </c>
      <c r="K16" s="38"/>
      <c r="L16" s="34"/>
      <c r="M16" s="27"/>
      <c r="N16" s="27"/>
    </row>
    <row r="17" spans="1:14" ht="60" customHeight="1" x14ac:dyDescent="0.25">
      <c r="A17" s="151"/>
      <c r="B17" s="39">
        <f>GUAJ!B27</f>
        <v>0</v>
      </c>
      <c r="C17" s="25" t="e">
        <f>GUAJ!#REF!</f>
        <v>#REF!</v>
      </c>
      <c r="D17" s="46" t="e">
        <f>GUAJ!#REF!</f>
        <v>#REF!</v>
      </c>
      <c r="E17" s="31" t="str">
        <f>GUAJ!C8</f>
        <v>Realizar la post-grabación del folio o serial del registro civil ingresando la totalidad de los datos inscritos en el aplicativo SIRC correctamente</v>
      </c>
      <c r="F17" s="33" t="str">
        <f>GUAJ!D8</f>
        <v>Folios o serial de RC post-grabados</v>
      </c>
      <c r="G17" s="43">
        <f>GUAJ!G8</f>
        <v>0.16666666666666669</v>
      </c>
      <c r="H17" s="55"/>
      <c r="I17" s="38">
        <f t="shared" si="0"/>
        <v>0</v>
      </c>
      <c r="J17" s="38">
        <f t="shared" si="1"/>
        <v>0</v>
      </c>
      <c r="K17" s="38"/>
      <c r="L17" s="29"/>
      <c r="M17" s="36"/>
      <c r="N17" s="36"/>
    </row>
    <row r="18" spans="1:14" ht="60" customHeight="1" x14ac:dyDescent="0.25">
      <c r="A18" s="151"/>
      <c r="B18" s="39" t="str">
        <f>GUAJ!B28</f>
        <v>Gestión de Recursos Financieros</v>
      </c>
      <c r="C18" s="25" t="e">
        <f>GUAJ!#REF!</f>
        <v>#REF!</v>
      </c>
      <c r="D18" s="46" t="e">
        <f>GUAJ!#REF!</f>
        <v>#REF!</v>
      </c>
      <c r="E18" s="31" t="str">
        <f>GUAJ!C20</f>
        <v>Garantizar la aplicación de la encuesta al ciudadano, consolidar y remitir a Oficinas centrales</v>
      </c>
      <c r="F18" s="33" t="str">
        <f>GUAJ!D20</f>
        <v>Encuestas</v>
      </c>
      <c r="G18" s="43">
        <f>GUAJ!G20</f>
        <v>1</v>
      </c>
      <c r="H18" s="55"/>
      <c r="I18" s="38">
        <f t="shared" si="0"/>
        <v>0</v>
      </c>
      <c r="J18" s="38">
        <f t="shared" si="1"/>
        <v>0</v>
      </c>
      <c r="K18" s="38"/>
      <c r="L18" s="34"/>
      <c r="M18" s="27"/>
      <c r="N18" s="36"/>
    </row>
    <row r="19" spans="1:14" ht="60" customHeight="1" x14ac:dyDescent="0.25">
      <c r="A19" s="151"/>
      <c r="B19" s="39" t="str">
        <f>GUAJ!B29</f>
        <v>Gestión Contractual</v>
      </c>
      <c r="C19" s="25" t="e">
        <f>GUAJ!#REF!</f>
        <v>#REF!</v>
      </c>
      <c r="D19" s="46" t="e">
        <f>GUAJ!#REF!</f>
        <v>#REF!</v>
      </c>
      <c r="E19" s="31" t="str">
        <f>GUAJ!C21</f>
        <v>Dar respuesta oportuna a las PQRSDs, recibidas por los diferentes medios</v>
      </c>
      <c r="F19" s="33" t="str">
        <f>GUAJ!D21</f>
        <v>Requerimientos  de lo Colombianos resueltos</v>
      </c>
      <c r="G19" s="43">
        <f>GUAJ!G21</f>
        <v>0.16666666666666669</v>
      </c>
      <c r="H19" s="55"/>
      <c r="I19" s="38">
        <f t="shared" si="0"/>
        <v>0</v>
      </c>
      <c r="J19" s="38">
        <f t="shared" si="1"/>
        <v>0</v>
      </c>
      <c r="K19" s="45"/>
      <c r="L19" s="41"/>
      <c r="M19" s="27"/>
      <c r="N19" s="36"/>
    </row>
    <row r="20" spans="1:14" ht="60" customHeight="1" x14ac:dyDescent="0.25">
      <c r="A20" s="151"/>
      <c r="B20" s="39" t="str">
        <f>GUAJ!B32</f>
        <v>Gestión Documental</v>
      </c>
      <c r="C20" s="25" t="e">
        <f>GUAJ!#REF!</f>
        <v>#REF!</v>
      </c>
      <c r="D20" s="46" t="e">
        <f>GUAJ!#REF!</f>
        <v>#REF!</v>
      </c>
      <c r="E20" s="31" t="str">
        <f>GUAJ!C22</f>
        <v xml:space="preserve">Cargar oportunamente en el aplicativo en línea las estadísticas correspondientes  a las  PQRSDs, recibidas por los diferentes medios y gestionadas por la Delegación Departamental </v>
      </c>
      <c r="F20" s="33" t="str">
        <f>GUAJ!D22</f>
        <v>Reporte de PQRSDC's</v>
      </c>
      <c r="G20" s="43">
        <f>GUAJ!G22</f>
        <v>2</v>
      </c>
      <c r="H20" s="55"/>
      <c r="I20" s="38">
        <f t="shared" si="0"/>
        <v>0</v>
      </c>
      <c r="J20" s="38">
        <f t="shared" si="1"/>
        <v>0</v>
      </c>
      <c r="K20" s="45"/>
      <c r="L20" s="41"/>
      <c r="M20" s="36"/>
      <c r="N20" s="35"/>
    </row>
    <row r="21" spans="1:14" ht="60" customHeight="1" x14ac:dyDescent="0.25">
      <c r="A21" s="151"/>
      <c r="B21" s="39">
        <f>GUAJ!B33</f>
        <v>0</v>
      </c>
      <c r="C21" s="25" t="e">
        <f>GUAJ!#REF!</f>
        <v>#REF!</v>
      </c>
      <c r="D21" s="46" t="e">
        <f>GUAJ!#REF!</f>
        <v>#REF!</v>
      </c>
      <c r="E21" s="31" t="str">
        <f>GUAJ!C23</f>
        <v>Ejecutar bimestralmente las actividades del plan de acción y reportarlo en la herramienta informática de acuerdo a los parámetros y tiempos establecidos</v>
      </c>
      <c r="F21" s="33" t="str">
        <f>GUAJ!D23</f>
        <v>Reportes</v>
      </c>
      <c r="G21" s="43">
        <f>GUAJ!G23</f>
        <v>1</v>
      </c>
      <c r="H21" s="55"/>
      <c r="I21" s="38">
        <f t="shared" si="0"/>
        <v>0</v>
      </c>
      <c r="J21" s="38">
        <f t="shared" si="1"/>
        <v>0</v>
      </c>
      <c r="K21" s="45"/>
      <c r="L21" s="41"/>
      <c r="M21" s="27"/>
      <c r="N21" s="27"/>
    </row>
    <row r="22" spans="1:14" ht="60" customHeight="1" x14ac:dyDescent="0.25">
      <c r="A22" s="151"/>
      <c r="B22" s="39">
        <f>GUAJ!B34</f>
        <v>0</v>
      </c>
      <c r="C22" s="25" t="e">
        <f>GUAJ!#REF!</f>
        <v>#REF!</v>
      </c>
      <c r="D22" s="46" t="e">
        <f>GUAJ!#REF!</f>
        <v>#REF!</v>
      </c>
      <c r="E22" s="31" t="str">
        <f>GUAJ!C24</f>
        <v>Elaborar el informe de gestión semestral de acuerdo a los parámetros y tiempos establecidos</v>
      </c>
      <c r="F22" s="33" t="str">
        <f>GUAJ!D24</f>
        <v>Informe</v>
      </c>
      <c r="G22" s="43">
        <f>GUAJ!G24</f>
        <v>0</v>
      </c>
      <c r="H22" s="55"/>
      <c r="I22" s="38" t="e">
        <f t="shared" si="0"/>
        <v>#DIV/0!</v>
      </c>
      <c r="J22" s="38" t="e">
        <f t="shared" si="1"/>
        <v>#DIV/0!</v>
      </c>
      <c r="K22" s="38"/>
      <c r="L22" s="28"/>
      <c r="M22" s="27"/>
      <c r="N22" s="27"/>
    </row>
    <row r="23" spans="1:14" ht="60" customHeight="1" x14ac:dyDescent="0.25">
      <c r="A23" s="151"/>
      <c r="B23" s="39" t="str">
        <f>GUAJ!B35</f>
        <v>Vinculación del Talento Humano</v>
      </c>
      <c r="C23" s="25" t="e">
        <f>GUAJ!#REF!</f>
        <v>#REF!</v>
      </c>
      <c r="D23" s="46" t="e">
        <f>GUAJ!#REF!</f>
        <v>#REF!</v>
      </c>
      <c r="E23" s="31" t="str">
        <f>GUAJ!C25</f>
        <v>Realizar los talleres de preparación para la certificación  del servicio Electoral  con el nivel central</v>
      </c>
      <c r="F23" s="33" t="str">
        <f>GUAJ!D25</f>
        <v>Talleres</v>
      </c>
      <c r="G23" s="43">
        <f>GUAJ!G25</f>
        <v>0</v>
      </c>
      <c r="H23" s="55"/>
      <c r="I23" s="38" t="e">
        <f t="shared" si="0"/>
        <v>#DIV/0!</v>
      </c>
      <c r="J23" s="38" t="e">
        <f t="shared" si="1"/>
        <v>#DIV/0!</v>
      </c>
      <c r="K23" s="38"/>
      <c r="L23" s="28"/>
      <c r="M23" s="36"/>
      <c r="N23" s="36"/>
    </row>
    <row r="24" spans="1:14" ht="60" customHeight="1" x14ac:dyDescent="0.25">
      <c r="A24" s="151"/>
      <c r="B24" s="39">
        <f>GUAJ!B36</f>
        <v>0</v>
      </c>
      <c r="C24" s="25" t="e">
        <f>GUAJ!#REF!</f>
        <v>#REF!</v>
      </c>
      <c r="D24" s="46" t="e">
        <f>GUAJ!#REF!</f>
        <v>#REF!</v>
      </c>
      <c r="E24" s="31" t="str">
        <f>GUAJ!C26</f>
        <v>Preparar y realizar la video conferencia con el nivel central para la certificación del servicio Electoral</v>
      </c>
      <c r="F24" s="33" t="str">
        <f>GUAJ!D26</f>
        <v>video conferencia</v>
      </c>
      <c r="G24" s="43">
        <f>GUAJ!G26</f>
        <v>0</v>
      </c>
      <c r="H24" s="55"/>
      <c r="I24" s="38" t="e">
        <f t="shared" si="0"/>
        <v>#DIV/0!</v>
      </c>
      <c r="J24" s="38" t="e">
        <f t="shared" si="1"/>
        <v>#DIV/0!</v>
      </c>
      <c r="K24" s="38"/>
      <c r="L24" s="28"/>
      <c r="M24" s="36"/>
      <c r="N24" s="36"/>
    </row>
    <row r="25" spans="1:14" ht="60" customHeight="1" x14ac:dyDescent="0.25">
      <c r="A25" s="151"/>
      <c r="B25" s="39" t="str">
        <f>GUAJ!B37</f>
        <v>Permanencia del Talento Humano</v>
      </c>
      <c r="C25" s="25" t="e">
        <f>GUAJ!#REF!</f>
        <v>#REF!</v>
      </c>
      <c r="D25" s="46" t="e">
        <f>GUAJ!#REF!</f>
        <v>#REF!</v>
      </c>
      <c r="E25" s="31" t="str">
        <f>GUAJ!C27</f>
        <v>Realizar los cursos virtuales, enviar la programación de los servidores que realizaran los cursos y realizar seguimiento.</v>
      </c>
      <c r="F25" s="33" t="str">
        <f>GUAJ!D27</f>
        <v>Cursos del SGC
Servidores Capacitados</v>
      </c>
      <c r="G25" s="43">
        <f>GUAJ!G27</f>
        <v>0</v>
      </c>
      <c r="H25" s="55"/>
      <c r="I25" s="38" t="e">
        <f t="shared" si="0"/>
        <v>#DIV/0!</v>
      </c>
      <c r="J25" s="38" t="e">
        <f t="shared" si="1"/>
        <v>#DIV/0!</v>
      </c>
      <c r="K25" s="38"/>
      <c r="L25" s="37"/>
      <c r="M25" s="27"/>
      <c r="N25" s="27"/>
    </row>
    <row r="26" spans="1:14" ht="60" customHeight="1" x14ac:dyDescent="0.25">
      <c r="A26" s="151"/>
      <c r="B26" s="39">
        <f>GUAJ!B38</f>
        <v>0</v>
      </c>
      <c r="C26" s="25" t="e">
        <f>GUAJ!#REF!</f>
        <v>#REF!</v>
      </c>
      <c r="D26" s="46" t="e">
        <f>GUAJ!#REF!</f>
        <v>#REF!</v>
      </c>
      <c r="E26" s="31" t="str">
        <f>GUAJ!C28</f>
        <v xml:space="preserve">Presentar el reporte mensual de verificación de actualización y cierre del aplicativo  SCR </v>
      </c>
      <c r="F26" s="33" t="str">
        <f>GUAJ!D28</f>
        <v>Informes</v>
      </c>
      <c r="G26" s="43">
        <f>GUAJ!G28</f>
        <v>2</v>
      </c>
      <c r="H26" s="55"/>
      <c r="I26" s="38">
        <f t="shared" si="0"/>
        <v>0</v>
      </c>
      <c r="J26" s="38">
        <f t="shared" si="1"/>
        <v>0</v>
      </c>
      <c r="K26" s="38"/>
      <c r="L26" s="37"/>
      <c r="M26" s="36"/>
      <c r="N26" s="36"/>
    </row>
    <row r="27" spans="1:14" ht="60" customHeight="1" x14ac:dyDescent="0.25">
      <c r="A27" s="151"/>
      <c r="B27" s="39">
        <f>GUAJ!B39</f>
        <v>0</v>
      </c>
      <c r="C27" s="25" t="e">
        <f>GUAJ!#REF!</f>
        <v>#REF!</v>
      </c>
      <c r="D27" s="46" t="e">
        <f>GUAJ!#REF!</f>
        <v>#REF!</v>
      </c>
      <c r="E27" s="31" t="str">
        <f>GUAJ!C31</f>
        <v>Mantener actualizado el inventario de bienes muebles e inmuebles  y consolidar  levantamiento físico anual de inventarios de la entidad y en comodato</v>
      </c>
      <c r="F27" s="33" t="str">
        <f>GUAJ!D31</f>
        <v>Inventario Actualizado</v>
      </c>
      <c r="G27" s="43">
        <f>GUAJ!G31</f>
        <v>0.1</v>
      </c>
      <c r="H27" s="55"/>
      <c r="I27" s="38">
        <f t="shared" si="0"/>
        <v>0</v>
      </c>
      <c r="J27" s="38">
        <f t="shared" si="1"/>
        <v>0</v>
      </c>
      <c r="K27" s="38"/>
      <c r="L27" s="28"/>
      <c r="M27" s="27"/>
      <c r="N27" s="27"/>
    </row>
    <row r="28" spans="1:14" ht="60" customHeight="1" x14ac:dyDescent="0.25">
      <c r="A28" s="151"/>
      <c r="B28" s="39">
        <f>GUAJ!B40</f>
        <v>0</v>
      </c>
      <c r="C28" s="25" t="e">
        <f>GUAJ!#REF!</f>
        <v>#REF!</v>
      </c>
      <c r="D28" s="46" t="e">
        <f>GUAJ!#REF!</f>
        <v>#REF!</v>
      </c>
      <c r="E28" s="31" t="str">
        <f>GUAJ!C32</f>
        <v>Trasferir archivos de gestión al archivo central</v>
      </c>
      <c r="F28" s="33" t="str">
        <f>GUAJ!D32</f>
        <v xml:space="preserve"> Informe de avance archivos transferido</v>
      </c>
      <c r="G28" s="43">
        <f>GUAJ!G32</f>
        <v>0.16666666666666669</v>
      </c>
      <c r="H28" s="55"/>
      <c r="I28" s="38">
        <f t="shared" si="0"/>
        <v>0</v>
      </c>
      <c r="J28" s="38">
        <f t="shared" si="1"/>
        <v>0</v>
      </c>
      <c r="K28" s="38"/>
      <c r="L28" s="37"/>
      <c r="M28" s="30"/>
      <c r="N28" s="30"/>
    </row>
    <row r="29" spans="1:14" ht="60" customHeight="1" x14ac:dyDescent="0.25">
      <c r="A29" s="152"/>
      <c r="B29" s="39">
        <f>GUAJ!B41</f>
        <v>0</v>
      </c>
      <c r="C29" s="25" t="e">
        <f>GUAJ!#REF!</f>
        <v>#REF!</v>
      </c>
      <c r="D29" s="46" t="e">
        <f>GUAJ!#REF!</f>
        <v>#REF!</v>
      </c>
      <c r="E29" s="31" t="str">
        <f>GUAJ!C33</f>
        <v>Realizar el proceso de baja o enajenación de la papelería sobrante de los procesos electorales y de aquella cuyo su destino final sea la eliminación de acuerdo a las TRD</v>
      </c>
      <c r="F29" s="33" t="str">
        <f>GUAJ!D33</f>
        <v>Papelería dada de baja o enajenada</v>
      </c>
      <c r="G29" s="43">
        <f>GUAJ!G33</f>
        <v>0.2</v>
      </c>
      <c r="H29" s="55"/>
      <c r="I29" s="38">
        <f t="shared" si="0"/>
        <v>0</v>
      </c>
      <c r="J29" s="38">
        <f t="shared" si="1"/>
        <v>0</v>
      </c>
      <c r="K29" s="38"/>
      <c r="L29" s="37"/>
      <c r="M29" s="30"/>
      <c r="N29" s="30"/>
    </row>
    <row r="30" spans="1:14" ht="33" customHeight="1" x14ac:dyDescent="0.25">
      <c r="A30" s="157" t="s">
        <v>18</v>
      </c>
      <c r="B30" s="157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</row>
    <row r="31" spans="1:14" ht="36" customHeight="1" x14ac:dyDescent="0.25">
      <c r="A31" s="158" t="s">
        <v>19</v>
      </c>
      <c r="B31" s="159"/>
      <c r="C31" s="154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6"/>
    </row>
    <row r="32" spans="1:14" ht="15.75" x14ac:dyDescent="0.25">
      <c r="A32" s="24"/>
      <c r="B32" s="24"/>
      <c r="C32" s="24"/>
      <c r="D32" s="26"/>
      <c r="E32" s="26"/>
      <c r="F32" s="32"/>
      <c r="G32" s="26"/>
      <c r="H32" s="26"/>
      <c r="I32" s="26"/>
      <c r="J32" s="26"/>
      <c r="K32" s="26"/>
      <c r="L32" s="26"/>
      <c r="M32" s="26"/>
      <c r="N32" s="26"/>
    </row>
    <row r="33" spans="1:14" ht="15.75" x14ac:dyDescent="0.25">
      <c r="A33" s="24"/>
      <c r="B33" s="24"/>
      <c r="C33" s="24"/>
      <c r="D33" s="26"/>
      <c r="E33" s="26"/>
      <c r="F33" s="32"/>
      <c r="G33" s="26"/>
      <c r="H33" s="26"/>
      <c r="I33" s="26"/>
      <c r="J33" s="26"/>
      <c r="K33" s="26"/>
      <c r="L33" s="26"/>
      <c r="M33" s="26"/>
      <c r="N33" s="26"/>
    </row>
    <row r="34" spans="1:14" ht="15.75" x14ac:dyDescent="0.25">
      <c r="A34" s="24"/>
      <c r="B34" s="24"/>
      <c r="C34" s="24"/>
      <c r="D34" s="26"/>
      <c r="E34" s="26"/>
      <c r="F34" s="32"/>
      <c r="G34" s="26"/>
      <c r="H34" s="26"/>
      <c r="I34" s="26"/>
      <c r="J34" s="26"/>
      <c r="K34" s="26"/>
      <c r="L34" s="26"/>
      <c r="M34" s="26"/>
      <c r="N34" s="26"/>
    </row>
    <row r="35" spans="1:14" ht="15.75" x14ac:dyDescent="0.25">
      <c r="A35" s="24"/>
      <c r="B35" s="24"/>
      <c r="C35" s="24"/>
      <c r="D35" s="26"/>
      <c r="E35" s="26"/>
      <c r="F35" s="32"/>
      <c r="G35" s="26"/>
      <c r="H35" s="26"/>
      <c r="I35" s="26"/>
      <c r="J35" s="26"/>
      <c r="K35" s="26"/>
      <c r="L35" s="26"/>
      <c r="M35" s="26"/>
      <c r="N35" s="26"/>
    </row>
    <row r="36" spans="1:14" ht="15.75" x14ac:dyDescent="0.25">
      <c r="A36" s="24"/>
      <c r="B36" s="24"/>
      <c r="C36" s="24"/>
      <c r="D36" s="26"/>
      <c r="E36" s="26"/>
      <c r="F36" s="32"/>
      <c r="G36" s="26"/>
      <c r="H36" s="26"/>
      <c r="I36" s="26"/>
      <c r="J36" s="26"/>
      <c r="K36" s="26"/>
      <c r="L36" s="26"/>
      <c r="M36" s="26"/>
      <c r="N36" s="26"/>
    </row>
    <row r="37" spans="1:14" ht="15.75" x14ac:dyDescent="0.25">
      <c r="A37" s="24"/>
      <c r="B37" s="24"/>
      <c r="C37" s="24"/>
      <c r="D37" s="26"/>
      <c r="E37" s="26"/>
      <c r="F37" s="32"/>
      <c r="G37" s="26"/>
      <c r="H37" s="26"/>
      <c r="I37" s="26"/>
      <c r="J37" s="26"/>
      <c r="K37" s="26"/>
      <c r="L37" s="26"/>
      <c r="M37" s="26"/>
      <c r="N37" s="26"/>
    </row>
    <row r="38" spans="1:14" ht="15.75" x14ac:dyDescent="0.25">
      <c r="A38" s="24"/>
      <c r="B38" s="24"/>
      <c r="C38" s="24"/>
      <c r="D38" s="26"/>
      <c r="E38" s="26"/>
      <c r="F38" s="32"/>
      <c r="G38" s="26"/>
      <c r="H38" s="26"/>
      <c r="I38" s="26"/>
      <c r="J38" s="26"/>
      <c r="K38" s="26"/>
      <c r="L38" s="26"/>
      <c r="M38" s="26"/>
      <c r="N38" s="26"/>
    </row>
    <row r="39" spans="1:14" ht="15.75" x14ac:dyDescent="0.25">
      <c r="A39" s="24"/>
      <c r="B39" s="24"/>
      <c r="C39" s="24"/>
      <c r="D39" s="26"/>
      <c r="E39" s="26"/>
      <c r="F39" s="32"/>
      <c r="G39" s="26"/>
      <c r="H39" s="26"/>
      <c r="I39" s="26"/>
      <c r="J39" s="26"/>
      <c r="K39" s="26"/>
      <c r="L39" s="26"/>
      <c r="M39" s="26"/>
      <c r="N39" s="26"/>
    </row>
    <row r="40" spans="1:14" ht="15.75" x14ac:dyDescent="0.25">
      <c r="A40" s="24"/>
      <c r="B40" s="24"/>
      <c r="C40" s="24"/>
      <c r="D40" s="26"/>
      <c r="E40" s="26"/>
      <c r="F40" s="32"/>
      <c r="G40" s="26"/>
      <c r="H40" s="26"/>
      <c r="I40" s="26"/>
      <c r="J40" s="26"/>
      <c r="K40" s="26"/>
      <c r="L40" s="26"/>
      <c r="M40" s="26"/>
      <c r="N40" s="26"/>
    </row>
    <row r="41" spans="1:14" ht="15.75" x14ac:dyDescent="0.25">
      <c r="D41" s="26"/>
      <c r="E41" s="26"/>
      <c r="F41" s="32"/>
      <c r="G41" s="26"/>
      <c r="H41" s="26"/>
      <c r="I41" s="26"/>
      <c r="J41" s="26"/>
      <c r="K41" s="26"/>
      <c r="L41" s="26"/>
      <c r="M41" s="26"/>
      <c r="N41" s="26"/>
    </row>
    <row r="42" spans="1:14" ht="15.75" x14ac:dyDescent="0.25">
      <c r="D42" s="26"/>
      <c r="E42" s="26"/>
      <c r="F42" s="32"/>
      <c r="G42" s="26"/>
      <c r="H42" s="26"/>
      <c r="I42" s="26"/>
      <c r="J42" s="26"/>
      <c r="K42" s="26"/>
      <c r="L42" s="26"/>
      <c r="M42" s="26"/>
      <c r="N42" s="26"/>
    </row>
    <row r="43" spans="1:14" ht="15.75" x14ac:dyDescent="0.25">
      <c r="D43" s="26"/>
      <c r="E43" s="26"/>
      <c r="F43" s="32"/>
      <c r="G43" s="26"/>
      <c r="H43" s="26"/>
      <c r="I43" s="26"/>
      <c r="J43" s="26"/>
      <c r="K43" s="26"/>
      <c r="L43" s="26"/>
      <c r="M43" s="26"/>
      <c r="N43" s="26"/>
    </row>
    <row r="44" spans="1:14" ht="15.75" x14ac:dyDescent="0.25">
      <c r="D44" s="26"/>
      <c r="E44" s="26"/>
      <c r="F44" s="32"/>
      <c r="G44" s="26"/>
      <c r="H44" s="26"/>
      <c r="I44" s="26"/>
      <c r="J44" s="26"/>
      <c r="K44" s="26"/>
      <c r="L44" s="26"/>
      <c r="M44" s="26"/>
      <c r="N44" s="26"/>
    </row>
    <row r="45" spans="1:14" ht="15.75" x14ac:dyDescent="0.25">
      <c r="D45" s="26"/>
      <c r="E45" s="26"/>
      <c r="F45" s="32"/>
      <c r="G45" s="26"/>
      <c r="H45" s="26"/>
      <c r="I45" s="26"/>
      <c r="J45" s="26"/>
      <c r="K45" s="26"/>
      <c r="L45" s="26"/>
      <c r="M45" s="26"/>
      <c r="N45" s="26"/>
    </row>
    <row r="46" spans="1:14" ht="15.75" x14ac:dyDescent="0.25">
      <c r="D46" s="26"/>
      <c r="E46" s="26"/>
      <c r="F46" s="32"/>
      <c r="G46" s="26"/>
      <c r="H46" s="26"/>
      <c r="I46" s="26"/>
      <c r="J46" s="26"/>
      <c r="K46" s="26"/>
      <c r="L46" s="26"/>
      <c r="M46" s="26"/>
      <c r="N46" s="26"/>
    </row>
    <row r="47" spans="1:14" ht="15.75" x14ac:dyDescent="0.25">
      <c r="D47" s="26"/>
      <c r="E47" s="26"/>
      <c r="F47" s="32"/>
      <c r="G47" s="26"/>
      <c r="H47" s="26"/>
      <c r="I47" s="26"/>
      <c r="J47" s="26"/>
      <c r="K47" s="26"/>
      <c r="L47" s="26"/>
      <c r="M47" s="26"/>
      <c r="N47" s="26"/>
    </row>
    <row r="48" spans="1:14" ht="15.75" x14ac:dyDescent="0.25">
      <c r="D48" s="26"/>
      <c r="E48" s="26"/>
      <c r="F48" s="32"/>
      <c r="G48" s="26"/>
      <c r="H48" s="26"/>
      <c r="I48" s="26"/>
      <c r="J48" s="26"/>
      <c r="K48" s="26"/>
      <c r="L48" s="26"/>
      <c r="M48" s="26"/>
      <c r="N48" s="26"/>
    </row>
    <row r="49" spans="4:14" ht="15.75" x14ac:dyDescent="0.25">
      <c r="D49" s="26"/>
      <c r="E49" s="26"/>
      <c r="F49" s="32"/>
      <c r="G49" s="26"/>
      <c r="H49" s="26"/>
      <c r="I49" s="26"/>
      <c r="J49" s="26"/>
      <c r="K49" s="26"/>
      <c r="L49" s="26"/>
      <c r="M49" s="26"/>
      <c r="N49" s="26"/>
    </row>
    <row r="50" spans="4:14" ht="15.75" x14ac:dyDescent="0.25">
      <c r="D50" s="26"/>
      <c r="E50" s="26"/>
      <c r="F50" s="32"/>
      <c r="G50" s="26"/>
      <c r="H50" s="26"/>
      <c r="I50" s="26"/>
      <c r="J50" s="26"/>
      <c r="K50" s="26"/>
      <c r="L50" s="26"/>
      <c r="M50" s="26"/>
      <c r="N50" s="26"/>
    </row>
  </sheetData>
  <mergeCells count="19">
    <mergeCell ref="A1:D2"/>
    <mergeCell ref="F1:L1"/>
    <mergeCell ref="F2:L2"/>
    <mergeCell ref="A3:A4"/>
    <mergeCell ref="B3:B4"/>
    <mergeCell ref="C3:C4"/>
    <mergeCell ref="D3:D4"/>
    <mergeCell ref="E3:E4"/>
    <mergeCell ref="F3:F4"/>
    <mergeCell ref="K3:K4"/>
    <mergeCell ref="A31:B31"/>
    <mergeCell ref="C31:N31"/>
    <mergeCell ref="G3:J3"/>
    <mergeCell ref="L3:L4"/>
    <mergeCell ref="M3:M4"/>
    <mergeCell ref="N3:N4"/>
    <mergeCell ref="A5:A29"/>
    <mergeCell ref="A30:B30"/>
    <mergeCell ref="C30:N30"/>
  </mergeCells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"/>
  <sheetViews>
    <sheetView zoomScale="70" zoomScaleNormal="70" workbookViewId="0">
      <selection activeCell="U6" sqref="U6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16.7109375" bestFit="1" customWidth="1"/>
    <col min="4" max="4" width="15" bestFit="1" customWidth="1"/>
    <col min="5" max="5" width="30.42578125" customWidth="1"/>
    <col min="6" max="6" width="25.7109375" bestFit="1" customWidth="1"/>
    <col min="7" max="7" width="17.28515625" bestFit="1" customWidth="1"/>
    <col min="8" max="8" width="14.28515625" bestFit="1" customWidth="1"/>
    <col min="9" max="9" width="9.5703125" hidden="1" customWidth="1"/>
    <col min="10" max="10" width="13.42578125" bestFit="1" customWidth="1"/>
    <col min="11" max="11" width="27.140625" customWidth="1"/>
    <col min="12" max="12" width="33.5703125" customWidth="1"/>
    <col min="13" max="13" width="39.7109375" customWidth="1"/>
    <col min="14" max="14" width="27.7109375" customWidth="1"/>
  </cols>
  <sheetData>
    <row r="1" spans="1:14" ht="69.95" customHeight="1" x14ac:dyDescent="0.25">
      <c r="A1" s="134"/>
      <c r="B1" s="135"/>
      <c r="C1" s="135"/>
      <c r="D1" s="135"/>
      <c r="E1" s="42" t="s">
        <v>22</v>
      </c>
      <c r="F1" s="138" t="s">
        <v>1</v>
      </c>
      <c r="G1" s="138"/>
      <c r="H1" s="138"/>
      <c r="I1" s="138"/>
      <c r="J1" s="138"/>
      <c r="K1" s="138"/>
      <c r="L1" s="138"/>
      <c r="M1" s="42" t="s">
        <v>2</v>
      </c>
      <c r="N1" s="42" t="s">
        <v>23</v>
      </c>
    </row>
    <row r="2" spans="1:14" ht="69.95" customHeight="1" x14ac:dyDescent="0.25">
      <c r="A2" s="136"/>
      <c r="B2" s="137"/>
      <c r="C2" s="137"/>
      <c r="D2" s="137"/>
      <c r="E2" s="42" t="s">
        <v>3</v>
      </c>
      <c r="F2" s="139" t="s">
        <v>24</v>
      </c>
      <c r="G2" s="140"/>
      <c r="H2" s="140"/>
      <c r="I2" s="140"/>
      <c r="J2" s="140"/>
      <c r="K2" s="140"/>
      <c r="L2" s="140"/>
      <c r="M2" s="42" t="s">
        <v>4</v>
      </c>
      <c r="N2" s="42">
        <v>1</v>
      </c>
    </row>
    <row r="3" spans="1:14" ht="15.75" x14ac:dyDescent="0.25">
      <c r="A3" s="141" t="s">
        <v>5</v>
      </c>
      <c r="B3" s="141" t="s">
        <v>6</v>
      </c>
      <c r="C3" s="142" t="s">
        <v>7</v>
      </c>
      <c r="D3" s="142" t="s">
        <v>8</v>
      </c>
      <c r="E3" s="141" t="s">
        <v>9</v>
      </c>
      <c r="F3" s="144" t="s">
        <v>10</v>
      </c>
      <c r="G3" s="145" t="s">
        <v>33</v>
      </c>
      <c r="H3" s="146"/>
      <c r="I3" s="146"/>
      <c r="J3" s="147"/>
      <c r="K3" s="142" t="s">
        <v>40</v>
      </c>
      <c r="L3" s="148" t="s">
        <v>26</v>
      </c>
      <c r="M3" s="148" t="s">
        <v>27</v>
      </c>
      <c r="N3" s="148" t="s">
        <v>28</v>
      </c>
    </row>
    <row r="4" spans="1:14" ht="47.25" x14ac:dyDescent="0.25">
      <c r="A4" s="141"/>
      <c r="B4" s="141"/>
      <c r="C4" s="143"/>
      <c r="D4" s="143"/>
      <c r="E4" s="141"/>
      <c r="F4" s="144"/>
      <c r="G4" s="47" t="s">
        <v>29</v>
      </c>
      <c r="H4" s="47" t="s">
        <v>30</v>
      </c>
      <c r="I4" s="47"/>
      <c r="J4" s="47" t="s">
        <v>31</v>
      </c>
      <c r="K4" s="143"/>
      <c r="L4" s="149"/>
      <c r="M4" s="149"/>
      <c r="N4" s="149"/>
    </row>
    <row r="5" spans="1:14" ht="60" customHeight="1" x14ac:dyDescent="0.25">
      <c r="A5" s="150" t="str">
        <f>GUAJ!$A$5</f>
        <v>REGISTRO CIVIL E IDENTIFICACIÓN</v>
      </c>
      <c r="B5" s="39" t="str">
        <f>GUAJ!B5</f>
        <v>Registro y actualización del sistema</v>
      </c>
      <c r="C5" s="25" t="e">
        <f>GUAJ!#REF!</f>
        <v>#REF!</v>
      </c>
      <c r="D5" s="46" t="e">
        <f>GUAJ!#REF!</f>
        <v>#REF!</v>
      </c>
      <c r="E5" s="31" t="str">
        <f>GUAJ!C5</f>
        <v>Realizar consolidado  de las estadísticas de producción de las Registradurías, Notarías, Hospitales y demás entes donde aplique, el informe de producción de los RCN, RCM y RCD y remitir al nivel central</v>
      </c>
      <c r="F5" s="33" t="str">
        <f>GUAJ!D5</f>
        <v>Producción total reportada al nivel central</v>
      </c>
      <c r="G5" s="43">
        <f>GUAJ!J5</f>
        <v>0.16666666666666669</v>
      </c>
      <c r="H5" s="55"/>
      <c r="I5" s="38">
        <f>+H5/G5</f>
        <v>0</v>
      </c>
      <c r="J5" s="38">
        <f>IF(SUM(I5)&gt;100%," 100%",SUM(I5))</f>
        <v>0</v>
      </c>
      <c r="K5" s="38" t="str">
        <f>H5&amp; F5</f>
        <v>Producción total reportada al nivel central</v>
      </c>
      <c r="L5" s="34"/>
      <c r="M5" s="30"/>
      <c r="N5" s="30"/>
    </row>
    <row r="6" spans="1:14" ht="60" customHeight="1" x14ac:dyDescent="0.25">
      <c r="A6" s="151"/>
      <c r="B6" s="39">
        <f>GUAJ!B6</f>
        <v>0</v>
      </c>
      <c r="C6" s="25" t="e">
        <f>GUAJ!#REF!</f>
        <v>#REF!</v>
      </c>
      <c r="D6" s="46" t="e">
        <f>GUAJ!#REF!</f>
        <v>#REF!</v>
      </c>
      <c r="E6" s="31" t="str">
        <f>GUAJ!C6</f>
        <v xml:space="preserve">Supervisar el envío oportuno del material decadactilar desde los municipios hacia el centro de acopio
</v>
      </c>
      <c r="F6" s="33" t="str">
        <f>GUAJ!D6</f>
        <v>Registro de control recepción de lotes municipales en centro de acopio</v>
      </c>
      <c r="G6" s="43">
        <f>GUAJ!J6</f>
        <v>1</v>
      </c>
      <c r="H6" s="55"/>
      <c r="I6" s="38">
        <f t="shared" ref="I6:I29" si="0">+H6/G6</f>
        <v>0</v>
      </c>
      <c r="J6" s="38">
        <f t="shared" ref="J6:J29" si="1">IF(SUM(I6)&gt;100%," 100%",SUM(I6))</f>
        <v>0</v>
      </c>
      <c r="K6" s="38"/>
      <c r="L6" s="38"/>
      <c r="M6" s="30"/>
      <c r="N6" s="30"/>
    </row>
    <row r="7" spans="1:14" ht="60" customHeight="1" x14ac:dyDescent="0.25">
      <c r="A7" s="151"/>
      <c r="B7" s="39">
        <f>GUAJ!B7</f>
        <v>0</v>
      </c>
      <c r="C7" s="25" t="e">
        <f>GUAJ!#REF!</f>
        <v>#REF!</v>
      </c>
      <c r="D7" s="46" t="e">
        <f>GUAJ!#REF!</f>
        <v>#REF!</v>
      </c>
      <c r="E7" s="31" t="str">
        <f>GUAJ!C7</f>
        <v>Realizar seguimiento a los errores recurrentes en la preparación de material decadactilar con el fin de establecer acciones correctivas para disminuir la devolución de material.</v>
      </c>
      <c r="F7" s="33" t="str">
        <f>GUAJ!D7</f>
        <v xml:space="preserve">Implementación de acciones correctivas por municipio con base en matriz de tipo de devolución encontradas </v>
      </c>
      <c r="G7" s="43">
        <f>GUAJ!J7</f>
        <v>1</v>
      </c>
      <c r="H7" s="55"/>
      <c r="I7" s="38">
        <f t="shared" si="0"/>
        <v>0</v>
      </c>
      <c r="J7" s="38">
        <f t="shared" si="1"/>
        <v>0</v>
      </c>
      <c r="K7" s="38"/>
      <c r="L7" s="40"/>
      <c r="M7" s="30"/>
      <c r="N7" s="30"/>
    </row>
    <row r="8" spans="1:14" ht="60" customHeight="1" x14ac:dyDescent="0.25">
      <c r="A8" s="151"/>
      <c r="B8" s="39" t="e">
        <f>GUAJ!#REF!</f>
        <v>#REF!</v>
      </c>
      <c r="C8" s="25" t="e">
        <f>GUAJ!#REF!</f>
        <v>#REF!</v>
      </c>
      <c r="D8" s="46" t="e">
        <f>GUAJ!#REF!</f>
        <v>#REF!</v>
      </c>
      <c r="E8" s="31" t="e">
        <f>GUAJ!#REF!</f>
        <v>#REF!</v>
      </c>
      <c r="F8" s="33" t="e">
        <f>GUAJ!#REF!</f>
        <v>#REF!</v>
      </c>
      <c r="G8" s="43" t="e">
        <f>GUAJ!#REF!</f>
        <v>#REF!</v>
      </c>
      <c r="H8" s="55"/>
      <c r="I8" s="38" t="e">
        <f t="shared" ref="I8:I15" si="2">+H8/G8</f>
        <v>#REF!</v>
      </c>
      <c r="J8" s="38" t="e">
        <f t="shared" si="1"/>
        <v>#REF!</v>
      </c>
      <c r="K8" s="38"/>
      <c r="L8" s="40"/>
      <c r="M8" s="30"/>
      <c r="N8" s="30"/>
    </row>
    <row r="9" spans="1:14" ht="60" customHeight="1" x14ac:dyDescent="0.25">
      <c r="A9" s="151"/>
      <c r="B9" s="39">
        <f>GUAJ!B8</f>
        <v>0</v>
      </c>
      <c r="C9" s="25" t="e">
        <f>GUAJ!#REF!</f>
        <v>#REF!</v>
      </c>
      <c r="D9" s="46" t="e">
        <f>GUAJ!#REF!</f>
        <v>#REF!</v>
      </c>
      <c r="E9" s="31" t="str">
        <f>GUAJ!C8</f>
        <v>Realizar la post-grabación del folio o serial del registro civil ingresando la totalidad de los datos inscritos en el aplicativo SIRC correctamente</v>
      </c>
      <c r="F9" s="33" t="str">
        <f>GUAJ!D8</f>
        <v>Folios o serial de RC post-grabados</v>
      </c>
      <c r="G9" s="43">
        <f>GUAJ!J8</f>
        <v>0.16666666666666669</v>
      </c>
      <c r="H9" s="55"/>
      <c r="I9" s="38">
        <f t="shared" si="2"/>
        <v>0</v>
      </c>
      <c r="J9" s="38">
        <f t="shared" si="1"/>
        <v>0</v>
      </c>
      <c r="K9" s="38"/>
      <c r="L9" s="40"/>
      <c r="M9" s="30"/>
      <c r="N9" s="30"/>
    </row>
    <row r="10" spans="1:14" ht="60" customHeight="1" x14ac:dyDescent="0.25">
      <c r="A10" s="151"/>
      <c r="B10" s="39" t="str">
        <f>GUAJ!B20</f>
        <v>Servicio al Colombiano</v>
      </c>
      <c r="C10" s="25" t="e">
        <f>GUAJ!#REF!</f>
        <v>#REF!</v>
      </c>
      <c r="D10" s="46" t="e">
        <f>GUAJ!#REF!</f>
        <v>#REF!</v>
      </c>
      <c r="E10" s="31" t="str">
        <f>GUAJ!C20</f>
        <v>Garantizar la aplicación de la encuesta al ciudadano, consolidar y remitir a Oficinas centrales</v>
      </c>
      <c r="F10" s="33" t="str">
        <f>GUAJ!D20</f>
        <v>Encuestas</v>
      </c>
      <c r="G10" s="43">
        <f>GUAJ!J20</f>
        <v>1</v>
      </c>
      <c r="H10" s="55"/>
      <c r="I10" s="38">
        <f t="shared" si="2"/>
        <v>0</v>
      </c>
      <c r="J10" s="38">
        <f t="shared" si="1"/>
        <v>0</v>
      </c>
      <c r="K10" s="38"/>
      <c r="L10" s="40"/>
      <c r="M10" s="30"/>
      <c r="N10" s="30"/>
    </row>
    <row r="11" spans="1:14" ht="60" customHeight="1" x14ac:dyDescent="0.25">
      <c r="A11" s="151"/>
      <c r="B11" s="39">
        <f>GUAJ!B21</f>
        <v>0</v>
      </c>
      <c r="C11" s="25" t="e">
        <f>GUAJ!#REF!</f>
        <v>#REF!</v>
      </c>
      <c r="D11" s="46" t="e">
        <f>GUAJ!#REF!</f>
        <v>#REF!</v>
      </c>
      <c r="E11" s="31" t="str">
        <f>GUAJ!C21</f>
        <v>Dar respuesta oportuna a las PQRSDs, recibidas por los diferentes medios</v>
      </c>
      <c r="F11" s="33" t="str">
        <f>GUAJ!D21</f>
        <v>Requerimientos  de lo Colombianos resueltos</v>
      </c>
      <c r="G11" s="43">
        <f>GUAJ!J21</f>
        <v>0.16666666666666669</v>
      </c>
      <c r="H11" s="55"/>
      <c r="I11" s="38">
        <f t="shared" si="2"/>
        <v>0</v>
      </c>
      <c r="J11" s="38">
        <f t="shared" si="1"/>
        <v>0</v>
      </c>
      <c r="K11" s="38"/>
      <c r="L11" s="40"/>
      <c r="M11" s="30"/>
      <c r="N11" s="30"/>
    </row>
    <row r="12" spans="1:14" ht="60" customHeight="1" x14ac:dyDescent="0.25">
      <c r="A12" s="151"/>
      <c r="B12" s="39">
        <f>GUAJ!B22</f>
        <v>0</v>
      </c>
      <c r="C12" s="25" t="e">
        <f>GUAJ!#REF!</f>
        <v>#REF!</v>
      </c>
      <c r="D12" s="46" t="e">
        <f>GUAJ!#REF!</f>
        <v>#REF!</v>
      </c>
      <c r="E12" s="31" t="str">
        <f>GUAJ!C22</f>
        <v xml:space="preserve">Cargar oportunamente en el aplicativo en línea las estadísticas correspondientes  a las  PQRSDs, recibidas por los diferentes medios y gestionadas por la Delegación Departamental </v>
      </c>
      <c r="F12" s="33" t="str">
        <f>GUAJ!D22</f>
        <v>Reporte de PQRSDC's</v>
      </c>
      <c r="G12" s="43">
        <f>GUAJ!J22</f>
        <v>2</v>
      </c>
      <c r="H12" s="55"/>
      <c r="I12" s="38">
        <f t="shared" si="2"/>
        <v>0</v>
      </c>
      <c r="J12" s="38">
        <f t="shared" si="1"/>
        <v>0</v>
      </c>
      <c r="K12" s="38"/>
      <c r="L12" s="40"/>
      <c r="M12" s="30"/>
      <c r="N12" s="30"/>
    </row>
    <row r="13" spans="1:14" ht="60" customHeight="1" x14ac:dyDescent="0.25">
      <c r="A13" s="151"/>
      <c r="B13" s="39" t="str">
        <f>GUAJ!B23</f>
        <v>Planeación de la Gestión Institucional</v>
      </c>
      <c r="C13" s="25" t="e">
        <f>GUAJ!#REF!</f>
        <v>#REF!</v>
      </c>
      <c r="D13" s="46" t="e">
        <f>GUAJ!#REF!</f>
        <v>#REF!</v>
      </c>
      <c r="E13" s="31" t="str">
        <f>GUAJ!C23</f>
        <v>Ejecutar bimestralmente las actividades del plan de acción y reportarlo en la herramienta informática de acuerdo a los parámetros y tiempos establecidos</v>
      </c>
      <c r="F13" s="33" t="str">
        <f>GUAJ!D23</f>
        <v>Reportes</v>
      </c>
      <c r="G13" s="43">
        <f>GUAJ!J23</f>
        <v>1</v>
      </c>
      <c r="H13" s="55"/>
      <c r="I13" s="38">
        <f t="shared" si="2"/>
        <v>0</v>
      </c>
      <c r="J13" s="38">
        <f t="shared" si="1"/>
        <v>0</v>
      </c>
      <c r="K13" s="38"/>
      <c r="L13" s="40"/>
      <c r="M13" s="30"/>
      <c r="N13" s="30"/>
    </row>
    <row r="14" spans="1:14" ht="60" customHeight="1" x14ac:dyDescent="0.25">
      <c r="A14" s="151"/>
      <c r="B14" s="39">
        <f>GUAJ!B24</f>
        <v>0</v>
      </c>
      <c r="C14" s="25" t="e">
        <f>GUAJ!#REF!</f>
        <v>#REF!</v>
      </c>
      <c r="D14" s="46" t="e">
        <f>GUAJ!#REF!</f>
        <v>#REF!</v>
      </c>
      <c r="E14" s="31" t="str">
        <f>GUAJ!C24</f>
        <v>Elaborar el informe de gestión semestral de acuerdo a los parámetros y tiempos establecidos</v>
      </c>
      <c r="F14" s="33" t="str">
        <f>GUAJ!D24</f>
        <v>Informe</v>
      </c>
      <c r="G14" s="43">
        <f>GUAJ!J24</f>
        <v>0</v>
      </c>
      <c r="H14" s="55"/>
      <c r="I14" s="38" t="e">
        <f t="shared" si="2"/>
        <v>#DIV/0!</v>
      </c>
      <c r="J14" s="38" t="e">
        <f t="shared" si="1"/>
        <v>#DIV/0!</v>
      </c>
      <c r="K14" s="38"/>
      <c r="L14" s="40"/>
      <c r="M14" s="30"/>
      <c r="N14" s="30"/>
    </row>
    <row r="15" spans="1:14" ht="60" customHeight="1" x14ac:dyDescent="0.25">
      <c r="A15" s="151"/>
      <c r="B15" s="39" t="str">
        <f>GUAJ!B25</f>
        <v>Sistema de Gestión y Mejoramiento Institucional</v>
      </c>
      <c r="C15" s="25" t="e">
        <f>GUAJ!#REF!</f>
        <v>#REF!</v>
      </c>
      <c r="D15" s="46" t="e">
        <f>GUAJ!#REF!</f>
        <v>#REF!</v>
      </c>
      <c r="E15" s="31" t="str">
        <f>GUAJ!C25</f>
        <v>Realizar los talleres de preparación para la certificación  del servicio Electoral  con el nivel central</v>
      </c>
      <c r="F15" s="33" t="str">
        <f>GUAJ!D25</f>
        <v>Talleres</v>
      </c>
      <c r="G15" s="43">
        <f>GUAJ!J25</f>
        <v>0</v>
      </c>
      <c r="H15" s="55"/>
      <c r="I15" s="38" t="e">
        <f t="shared" si="2"/>
        <v>#DIV/0!</v>
      </c>
      <c r="J15" s="38" t="e">
        <f t="shared" si="1"/>
        <v>#DIV/0!</v>
      </c>
      <c r="K15" s="38"/>
      <c r="L15" s="40"/>
      <c r="M15" s="30"/>
      <c r="N15" s="30"/>
    </row>
    <row r="16" spans="1:14" ht="60" customHeight="1" x14ac:dyDescent="0.25">
      <c r="A16" s="151"/>
      <c r="B16" s="39" t="e">
        <f>GUAJ!#REF!</f>
        <v>#REF!</v>
      </c>
      <c r="C16" s="25" t="e">
        <f>GUAJ!#REF!</f>
        <v>#REF!</v>
      </c>
      <c r="D16" s="46" t="e">
        <f>GUAJ!#REF!</f>
        <v>#REF!</v>
      </c>
      <c r="E16" s="31" t="e">
        <f>GUAJ!#REF!</f>
        <v>#REF!</v>
      </c>
      <c r="F16" s="33" t="e">
        <f>GUAJ!#REF!</f>
        <v>#REF!</v>
      </c>
      <c r="G16" s="43" t="e">
        <f>GUAJ!#REF!</f>
        <v>#REF!</v>
      </c>
      <c r="H16" s="55"/>
      <c r="I16" s="38" t="e">
        <f t="shared" si="0"/>
        <v>#REF!</v>
      </c>
      <c r="J16" s="38" t="e">
        <f t="shared" si="1"/>
        <v>#REF!</v>
      </c>
      <c r="K16" s="38"/>
      <c r="L16" s="34"/>
      <c r="M16" s="27"/>
      <c r="N16" s="27"/>
    </row>
    <row r="17" spans="1:14" ht="60" customHeight="1" x14ac:dyDescent="0.25">
      <c r="A17" s="151"/>
      <c r="B17" s="39">
        <f>GUAJ!B8</f>
        <v>0</v>
      </c>
      <c r="C17" s="25" t="e">
        <f>GUAJ!#REF!</f>
        <v>#REF!</v>
      </c>
      <c r="D17" s="46" t="e">
        <f>GUAJ!#REF!</f>
        <v>#REF!</v>
      </c>
      <c r="E17" s="31" t="str">
        <f>GUAJ!C8</f>
        <v>Realizar la post-grabación del folio o serial del registro civil ingresando la totalidad de los datos inscritos en el aplicativo SIRC correctamente</v>
      </c>
      <c r="F17" s="33" t="str">
        <f>GUAJ!D8</f>
        <v>Folios o serial de RC post-grabados</v>
      </c>
      <c r="G17" s="43">
        <f>GUAJ!J8</f>
        <v>0.16666666666666669</v>
      </c>
      <c r="H17" s="55"/>
      <c r="I17" s="38">
        <f t="shared" si="0"/>
        <v>0</v>
      </c>
      <c r="J17" s="38">
        <f t="shared" si="1"/>
        <v>0</v>
      </c>
      <c r="K17" s="38"/>
      <c r="L17" s="29"/>
      <c r="M17" s="36"/>
      <c r="N17" s="36"/>
    </row>
    <row r="18" spans="1:14" ht="60" customHeight="1" x14ac:dyDescent="0.25">
      <c r="A18" s="151"/>
      <c r="B18" s="39" t="str">
        <f>GUAJ!B20</f>
        <v>Servicio al Colombiano</v>
      </c>
      <c r="C18" s="25" t="e">
        <f>GUAJ!#REF!</f>
        <v>#REF!</v>
      </c>
      <c r="D18" s="46" t="e">
        <f>GUAJ!#REF!</f>
        <v>#REF!</v>
      </c>
      <c r="E18" s="31" t="str">
        <f>GUAJ!C20</f>
        <v>Garantizar la aplicación de la encuesta al ciudadano, consolidar y remitir a Oficinas centrales</v>
      </c>
      <c r="F18" s="33" t="str">
        <f>GUAJ!D20</f>
        <v>Encuestas</v>
      </c>
      <c r="G18" s="43">
        <f>GUAJ!J20</f>
        <v>1</v>
      </c>
      <c r="H18" s="55"/>
      <c r="I18" s="38">
        <f t="shared" si="0"/>
        <v>0</v>
      </c>
      <c r="J18" s="38">
        <f t="shared" si="1"/>
        <v>0</v>
      </c>
      <c r="K18" s="38"/>
      <c r="L18" s="34"/>
      <c r="M18" s="27"/>
      <c r="N18" s="36"/>
    </row>
    <row r="19" spans="1:14" ht="60" customHeight="1" x14ac:dyDescent="0.25">
      <c r="A19" s="151"/>
      <c r="B19" s="39">
        <f>GUAJ!B21</f>
        <v>0</v>
      </c>
      <c r="C19" s="25" t="e">
        <f>GUAJ!#REF!</f>
        <v>#REF!</v>
      </c>
      <c r="D19" s="46" t="e">
        <f>GUAJ!#REF!</f>
        <v>#REF!</v>
      </c>
      <c r="E19" s="31" t="str">
        <f>GUAJ!C21</f>
        <v>Dar respuesta oportuna a las PQRSDs, recibidas por los diferentes medios</v>
      </c>
      <c r="F19" s="33" t="str">
        <f>GUAJ!D21</f>
        <v>Requerimientos  de lo Colombianos resueltos</v>
      </c>
      <c r="G19" s="43">
        <f>GUAJ!J21</f>
        <v>0.16666666666666669</v>
      </c>
      <c r="H19" s="55"/>
      <c r="I19" s="38">
        <f t="shared" si="0"/>
        <v>0</v>
      </c>
      <c r="J19" s="38">
        <f t="shared" si="1"/>
        <v>0</v>
      </c>
      <c r="K19" s="45"/>
      <c r="L19" s="41"/>
      <c r="M19" s="27"/>
      <c r="N19" s="36"/>
    </row>
    <row r="20" spans="1:14" ht="60" customHeight="1" x14ac:dyDescent="0.25">
      <c r="A20" s="151"/>
      <c r="B20" s="39">
        <f>GUAJ!B22</f>
        <v>0</v>
      </c>
      <c r="C20" s="25" t="e">
        <f>GUAJ!#REF!</f>
        <v>#REF!</v>
      </c>
      <c r="D20" s="46" t="e">
        <f>GUAJ!#REF!</f>
        <v>#REF!</v>
      </c>
      <c r="E20" s="31" t="str">
        <f>GUAJ!C22</f>
        <v xml:space="preserve">Cargar oportunamente en el aplicativo en línea las estadísticas correspondientes  a las  PQRSDs, recibidas por los diferentes medios y gestionadas por la Delegación Departamental </v>
      </c>
      <c r="F20" s="33" t="str">
        <f>GUAJ!D22</f>
        <v>Reporte de PQRSDC's</v>
      </c>
      <c r="G20" s="43">
        <f>GUAJ!J22</f>
        <v>2</v>
      </c>
      <c r="H20" s="55"/>
      <c r="I20" s="38">
        <f t="shared" si="0"/>
        <v>0</v>
      </c>
      <c r="J20" s="38">
        <f t="shared" si="1"/>
        <v>0</v>
      </c>
      <c r="K20" s="45"/>
      <c r="L20" s="41"/>
      <c r="M20" s="36"/>
      <c r="N20" s="35"/>
    </row>
    <row r="21" spans="1:14" ht="60" customHeight="1" x14ac:dyDescent="0.25">
      <c r="A21" s="151"/>
      <c r="B21" s="39" t="str">
        <f>GUAJ!B23</f>
        <v>Planeación de la Gestión Institucional</v>
      </c>
      <c r="C21" s="25" t="e">
        <f>GUAJ!#REF!</f>
        <v>#REF!</v>
      </c>
      <c r="D21" s="46" t="e">
        <f>GUAJ!#REF!</f>
        <v>#REF!</v>
      </c>
      <c r="E21" s="31" t="str">
        <f>GUAJ!C23</f>
        <v>Ejecutar bimestralmente las actividades del plan de acción y reportarlo en la herramienta informática de acuerdo a los parámetros y tiempos establecidos</v>
      </c>
      <c r="F21" s="33" t="str">
        <f>GUAJ!D23</f>
        <v>Reportes</v>
      </c>
      <c r="G21" s="43">
        <f>GUAJ!J23</f>
        <v>1</v>
      </c>
      <c r="H21" s="55"/>
      <c r="I21" s="38">
        <f t="shared" si="0"/>
        <v>0</v>
      </c>
      <c r="J21" s="38">
        <f t="shared" si="1"/>
        <v>0</v>
      </c>
      <c r="K21" s="45"/>
      <c r="L21" s="41"/>
      <c r="M21" s="27"/>
      <c r="N21" s="27"/>
    </row>
    <row r="22" spans="1:14" ht="60" customHeight="1" x14ac:dyDescent="0.25">
      <c r="A22" s="151"/>
      <c r="B22" s="39">
        <f>GUAJ!B24</f>
        <v>0</v>
      </c>
      <c r="C22" s="25" t="e">
        <f>GUAJ!#REF!</f>
        <v>#REF!</v>
      </c>
      <c r="D22" s="46" t="e">
        <f>GUAJ!#REF!</f>
        <v>#REF!</v>
      </c>
      <c r="E22" s="31" t="str">
        <f>GUAJ!C24</f>
        <v>Elaborar el informe de gestión semestral de acuerdo a los parámetros y tiempos establecidos</v>
      </c>
      <c r="F22" s="33" t="str">
        <f>GUAJ!D24</f>
        <v>Informe</v>
      </c>
      <c r="G22" s="43">
        <f>GUAJ!J24</f>
        <v>0</v>
      </c>
      <c r="H22" s="55"/>
      <c r="I22" s="38" t="e">
        <f t="shared" si="0"/>
        <v>#DIV/0!</v>
      </c>
      <c r="J22" s="38" t="e">
        <f t="shared" si="1"/>
        <v>#DIV/0!</v>
      </c>
      <c r="K22" s="38"/>
      <c r="L22" s="28"/>
      <c r="M22" s="27"/>
      <c r="N22" s="27"/>
    </row>
    <row r="23" spans="1:14" ht="60" customHeight="1" x14ac:dyDescent="0.25">
      <c r="A23" s="151"/>
      <c r="B23" s="39" t="str">
        <f>GUAJ!B25</f>
        <v>Sistema de Gestión y Mejoramiento Institucional</v>
      </c>
      <c r="C23" s="25" t="e">
        <f>GUAJ!#REF!</f>
        <v>#REF!</v>
      </c>
      <c r="D23" s="46" t="e">
        <f>GUAJ!#REF!</f>
        <v>#REF!</v>
      </c>
      <c r="E23" s="31" t="str">
        <f>GUAJ!C25</f>
        <v>Realizar los talleres de preparación para la certificación  del servicio Electoral  con el nivel central</v>
      </c>
      <c r="F23" s="33" t="str">
        <f>GUAJ!D25</f>
        <v>Talleres</v>
      </c>
      <c r="G23" s="43">
        <f>GUAJ!J25</f>
        <v>0</v>
      </c>
      <c r="H23" s="55"/>
      <c r="I23" s="38" t="e">
        <f t="shared" si="0"/>
        <v>#DIV/0!</v>
      </c>
      <c r="J23" s="38" t="e">
        <f t="shared" si="1"/>
        <v>#DIV/0!</v>
      </c>
      <c r="K23" s="38"/>
      <c r="L23" s="28"/>
      <c r="M23" s="36"/>
      <c r="N23" s="36"/>
    </row>
    <row r="24" spans="1:14" ht="60" customHeight="1" x14ac:dyDescent="0.25">
      <c r="A24" s="151"/>
      <c r="B24" s="39">
        <f>GUAJ!B26</f>
        <v>0</v>
      </c>
      <c r="C24" s="25" t="e">
        <f>GUAJ!#REF!</f>
        <v>#REF!</v>
      </c>
      <c r="D24" s="46" t="e">
        <f>GUAJ!#REF!</f>
        <v>#REF!</v>
      </c>
      <c r="E24" s="31" t="str">
        <f>GUAJ!C26</f>
        <v>Preparar y realizar la video conferencia con el nivel central para la certificación del servicio Electoral</v>
      </c>
      <c r="F24" s="33" t="str">
        <f>GUAJ!D26</f>
        <v>video conferencia</v>
      </c>
      <c r="G24" s="43">
        <f>GUAJ!J26</f>
        <v>1</v>
      </c>
      <c r="H24" s="55"/>
      <c r="I24" s="38">
        <f t="shared" si="0"/>
        <v>0</v>
      </c>
      <c r="J24" s="38">
        <f t="shared" si="1"/>
        <v>0</v>
      </c>
      <c r="K24" s="38"/>
      <c r="L24" s="28"/>
      <c r="M24" s="36"/>
      <c r="N24" s="36"/>
    </row>
    <row r="25" spans="1:14" ht="60" customHeight="1" x14ac:dyDescent="0.25">
      <c r="A25" s="151"/>
      <c r="B25" s="39">
        <f>GUAJ!B27</f>
        <v>0</v>
      </c>
      <c r="C25" s="25" t="e">
        <f>GUAJ!#REF!</f>
        <v>#REF!</v>
      </c>
      <c r="D25" s="46" t="e">
        <f>GUAJ!#REF!</f>
        <v>#REF!</v>
      </c>
      <c r="E25" s="31" t="str">
        <f>GUAJ!C27</f>
        <v>Realizar los cursos virtuales, enviar la programación de los servidores que realizaran los cursos y realizar seguimiento.</v>
      </c>
      <c r="F25" s="33" t="str">
        <f>GUAJ!D27</f>
        <v>Cursos del SGC
Servidores Capacitados</v>
      </c>
      <c r="G25" s="43">
        <f>GUAJ!J27</f>
        <v>3</v>
      </c>
      <c r="H25" s="55"/>
      <c r="I25" s="38">
        <f t="shared" si="0"/>
        <v>0</v>
      </c>
      <c r="J25" s="38">
        <f t="shared" si="1"/>
        <v>0</v>
      </c>
      <c r="K25" s="38"/>
      <c r="L25" s="37"/>
      <c r="M25" s="27"/>
      <c r="N25" s="27"/>
    </row>
    <row r="26" spans="1:14" ht="60" customHeight="1" x14ac:dyDescent="0.25">
      <c r="A26" s="151"/>
      <c r="B26" s="39" t="str">
        <f>GUAJ!B28</f>
        <v>Gestión de Recursos Financieros</v>
      </c>
      <c r="C26" s="25" t="e">
        <f>GUAJ!#REF!</f>
        <v>#REF!</v>
      </c>
      <c r="D26" s="46" t="e">
        <f>GUAJ!#REF!</f>
        <v>#REF!</v>
      </c>
      <c r="E26" s="31" t="str">
        <f>GUAJ!C28</f>
        <v xml:space="preserve">Presentar el reporte mensual de verificación de actualización y cierre del aplicativo  SCR </v>
      </c>
      <c r="F26" s="33" t="str">
        <f>GUAJ!D28</f>
        <v>Informes</v>
      </c>
      <c r="G26" s="43">
        <f>GUAJ!J28</f>
        <v>2</v>
      </c>
      <c r="H26" s="55"/>
      <c r="I26" s="38">
        <f t="shared" si="0"/>
        <v>0</v>
      </c>
      <c r="J26" s="38">
        <f t="shared" si="1"/>
        <v>0</v>
      </c>
      <c r="K26" s="38"/>
      <c r="L26" s="37"/>
      <c r="M26" s="36"/>
      <c r="N26" s="36"/>
    </row>
    <row r="27" spans="1:14" ht="60" customHeight="1" x14ac:dyDescent="0.25">
      <c r="A27" s="151"/>
      <c r="B27" s="39" t="str">
        <f>GUAJ!B29</f>
        <v>Gestión Contractual</v>
      </c>
      <c r="C27" s="25" t="e">
        <f>GUAJ!#REF!</f>
        <v>#REF!</v>
      </c>
      <c r="D27" s="46" t="e">
        <f>GUAJ!#REF!</f>
        <v>#REF!</v>
      </c>
      <c r="E27" s="31" t="str">
        <f>GUAJ!C31</f>
        <v>Mantener actualizado el inventario de bienes muebles e inmuebles  y consolidar  levantamiento físico anual de inventarios de la entidad y en comodato</v>
      </c>
      <c r="F27" s="33" t="str">
        <f>GUAJ!D31</f>
        <v>Inventario Actualizado</v>
      </c>
      <c r="G27" s="43">
        <f>GUAJ!J31</f>
        <v>0.2</v>
      </c>
      <c r="H27" s="55"/>
      <c r="I27" s="38">
        <f t="shared" si="0"/>
        <v>0</v>
      </c>
      <c r="J27" s="38">
        <f t="shared" si="1"/>
        <v>0</v>
      </c>
      <c r="K27" s="38"/>
      <c r="L27" s="28"/>
      <c r="M27" s="27"/>
      <c r="N27" s="27"/>
    </row>
    <row r="28" spans="1:14" ht="60" customHeight="1" x14ac:dyDescent="0.25">
      <c r="A28" s="151"/>
      <c r="B28" s="39" t="str">
        <f>GUAJ!B32</f>
        <v>Gestión Documental</v>
      </c>
      <c r="C28" s="25" t="e">
        <f>GUAJ!#REF!</f>
        <v>#REF!</v>
      </c>
      <c r="D28" s="46" t="e">
        <f>GUAJ!#REF!</f>
        <v>#REF!</v>
      </c>
      <c r="E28" s="31" t="str">
        <f>GUAJ!C32</f>
        <v>Trasferir archivos de gestión al archivo central</v>
      </c>
      <c r="F28" s="33" t="str">
        <f>GUAJ!D32</f>
        <v xml:space="preserve"> Informe de avance archivos transferido</v>
      </c>
      <c r="G28" s="43">
        <f>GUAJ!J32</f>
        <v>0.16666666666666669</v>
      </c>
      <c r="H28" s="55"/>
      <c r="I28" s="38">
        <f t="shared" si="0"/>
        <v>0</v>
      </c>
      <c r="J28" s="38">
        <f t="shared" si="1"/>
        <v>0</v>
      </c>
      <c r="K28" s="38"/>
      <c r="L28" s="37"/>
      <c r="M28" s="30"/>
      <c r="N28" s="30"/>
    </row>
    <row r="29" spans="1:14" ht="60" customHeight="1" x14ac:dyDescent="0.25">
      <c r="A29" s="152"/>
      <c r="B29" s="39">
        <f>GUAJ!B33</f>
        <v>0</v>
      </c>
      <c r="C29" s="25" t="e">
        <f>GUAJ!#REF!</f>
        <v>#REF!</v>
      </c>
      <c r="D29" s="46" t="e">
        <f>GUAJ!#REF!</f>
        <v>#REF!</v>
      </c>
      <c r="E29" s="31" t="str">
        <f>GUAJ!C33</f>
        <v>Realizar el proceso de baja o enajenación de la papelería sobrante de los procesos electorales y de aquella cuyo su destino final sea la eliminación de acuerdo a las TRD</v>
      </c>
      <c r="F29" s="33" t="str">
        <f>GUAJ!D33</f>
        <v>Papelería dada de baja o enajenada</v>
      </c>
      <c r="G29" s="43">
        <f>GUAJ!J33</f>
        <v>0.2</v>
      </c>
      <c r="H29" s="55"/>
      <c r="I29" s="38">
        <f t="shared" si="0"/>
        <v>0</v>
      </c>
      <c r="J29" s="38">
        <f t="shared" si="1"/>
        <v>0</v>
      </c>
      <c r="K29" s="38"/>
      <c r="L29" s="37"/>
      <c r="M29" s="30"/>
      <c r="N29" s="30"/>
    </row>
    <row r="30" spans="1:14" ht="33" customHeight="1" x14ac:dyDescent="0.25">
      <c r="A30" s="157" t="s">
        <v>18</v>
      </c>
      <c r="B30" s="157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</row>
    <row r="31" spans="1:14" ht="36" customHeight="1" x14ac:dyDescent="0.25">
      <c r="A31" s="158" t="s">
        <v>19</v>
      </c>
      <c r="B31" s="159"/>
      <c r="C31" s="154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6"/>
    </row>
    <row r="32" spans="1:14" ht="15.75" x14ac:dyDescent="0.25">
      <c r="A32" s="24"/>
      <c r="B32" s="24"/>
      <c r="C32" s="24"/>
      <c r="D32" s="26"/>
      <c r="E32" s="26"/>
      <c r="F32" s="32"/>
      <c r="G32" s="26"/>
      <c r="H32" s="26"/>
      <c r="I32" s="26"/>
      <c r="J32" s="26"/>
      <c r="K32" s="26"/>
      <c r="L32" s="26"/>
      <c r="M32" s="26"/>
      <c r="N32" s="26"/>
    </row>
    <row r="33" spans="1:14" ht="15.75" x14ac:dyDescent="0.25">
      <c r="A33" s="24"/>
      <c r="B33" s="24"/>
      <c r="C33" s="24"/>
      <c r="D33" s="26"/>
      <c r="E33" s="26"/>
      <c r="F33" s="32"/>
      <c r="G33" s="26"/>
      <c r="H33" s="26"/>
      <c r="I33" s="26"/>
      <c r="J33" s="26"/>
      <c r="K33" s="26"/>
      <c r="L33" s="26"/>
      <c r="M33" s="26"/>
      <c r="N33" s="26"/>
    </row>
    <row r="34" spans="1:14" ht="15.75" x14ac:dyDescent="0.25">
      <c r="A34" s="24"/>
      <c r="B34" s="24"/>
      <c r="C34" s="24"/>
      <c r="D34" s="26"/>
      <c r="E34" s="26"/>
      <c r="F34" s="32"/>
      <c r="G34" s="26"/>
      <c r="H34" s="26"/>
      <c r="I34" s="26"/>
      <c r="J34" s="26"/>
      <c r="K34" s="26"/>
      <c r="L34" s="26"/>
      <c r="M34" s="26"/>
      <c r="N34" s="26"/>
    </row>
    <row r="35" spans="1:14" ht="15.75" x14ac:dyDescent="0.25">
      <c r="A35" s="24"/>
      <c r="B35" s="24"/>
      <c r="C35" s="24"/>
      <c r="D35" s="26"/>
      <c r="E35" s="26"/>
      <c r="F35" s="32"/>
      <c r="G35" s="26"/>
      <c r="H35" s="26"/>
      <c r="I35" s="26"/>
      <c r="J35" s="26"/>
      <c r="K35" s="26"/>
      <c r="L35" s="26"/>
      <c r="M35" s="26"/>
      <c r="N35" s="26"/>
    </row>
    <row r="36" spans="1:14" ht="15.75" x14ac:dyDescent="0.25">
      <c r="A36" s="24"/>
      <c r="B36" s="24"/>
      <c r="C36" s="24"/>
      <c r="D36" s="26"/>
      <c r="E36" s="26"/>
      <c r="F36" s="32"/>
      <c r="G36" s="26"/>
      <c r="H36" s="26"/>
      <c r="I36" s="26"/>
      <c r="J36" s="26"/>
      <c r="K36" s="26"/>
      <c r="L36" s="26"/>
      <c r="M36" s="26"/>
      <c r="N36" s="26"/>
    </row>
    <row r="37" spans="1:14" ht="15.75" x14ac:dyDescent="0.25">
      <c r="A37" s="24"/>
      <c r="B37" s="24"/>
      <c r="C37" s="24"/>
      <c r="D37" s="26"/>
      <c r="E37" s="26"/>
      <c r="F37" s="32"/>
      <c r="G37" s="26"/>
      <c r="H37" s="26"/>
      <c r="I37" s="26"/>
      <c r="J37" s="26"/>
      <c r="K37" s="26"/>
      <c r="L37" s="26"/>
      <c r="M37" s="26"/>
      <c r="N37" s="26"/>
    </row>
    <row r="38" spans="1:14" ht="15.75" x14ac:dyDescent="0.25">
      <c r="A38" s="24"/>
      <c r="B38" s="24"/>
      <c r="C38" s="24"/>
      <c r="D38" s="26"/>
      <c r="E38" s="26"/>
      <c r="F38" s="32"/>
      <c r="G38" s="26"/>
      <c r="H38" s="26"/>
      <c r="I38" s="26"/>
      <c r="J38" s="26"/>
      <c r="K38" s="26"/>
      <c r="L38" s="26"/>
      <c r="M38" s="26"/>
      <c r="N38" s="26"/>
    </row>
    <row r="39" spans="1:14" ht="15.75" x14ac:dyDescent="0.25">
      <c r="A39" s="24"/>
      <c r="B39" s="24"/>
      <c r="C39" s="24"/>
      <c r="D39" s="26"/>
      <c r="E39" s="26"/>
      <c r="F39" s="32"/>
      <c r="G39" s="26"/>
      <c r="H39" s="26"/>
      <c r="I39" s="26"/>
      <c r="J39" s="26"/>
      <c r="K39" s="26"/>
      <c r="L39" s="26"/>
      <c r="M39" s="26"/>
      <c r="N39" s="26"/>
    </row>
    <row r="40" spans="1:14" ht="15.75" x14ac:dyDescent="0.25">
      <c r="A40" s="24"/>
      <c r="B40" s="24"/>
      <c r="C40" s="24"/>
      <c r="D40" s="26"/>
      <c r="E40" s="26"/>
      <c r="F40" s="32"/>
      <c r="G40" s="26"/>
      <c r="H40" s="26"/>
      <c r="I40" s="26"/>
      <c r="J40" s="26"/>
      <c r="K40" s="26"/>
      <c r="L40" s="26"/>
      <c r="M40" s="26"/>
      <c r="N40" s="26"/>
    </row>
    <row r="41" spans="1:14" ht="15.75" x14ac:dyDescent="0.25">
      <c r="D41" s="26"/>
      <c r="E41" s="26"/>
      <c r="F41" s="32"/>
      <c r="G41" s="26"/>
      <c r="H41" s="26"/>
      <c r="I41" s="26"/>
      <c r="J41" s="26"/>
      <c r="K41" s="26"/>
      <c r="L41" s="26"/>
      <c r="M41" s="26"/>
      <c r="N41" s="26"/>
    </row>
    <row r="42" spans="1:14" ht="15.75" x14ac:dyDescent="0.25">
      <c r="D42" s="26"/>
      <c r="E42" s="26"/>
      <c r="F42" s="32"/>
      <c r="G42" s="26"/>
      <c r="H42" s="26"/>
      <c r="I42" s="26"/>
      <c r="J42" s="26"/>
      <c r="K42" s="26"/>
      <c r="L42" s="26"/>
      <c r="M42" s="26"/>
      <c r="N42" s="26"/>
    </row>
    <row r="43" spans="1:14" ht="15.75" x14ac:dyDescent="0.25">
      <c r="D43" s="26"/>
      <c r="E43" s="26"/>
      <c r="F43" s="32"/>
      <c r="G43" s="26"/>
      <c r="H43" s="26"/>
      <c r="I43" s="26"/>
      <c r="J43" s="26"/>
      <c r="K43" s="26"/>
      <c r="L43" s="26"/>
      <c r="M43" s="26"/>
      <c r="N43" s="26"/>
    </row>
    <row r="44" spans="1:14" ht="15.75" x14ac:dyDescent="0.25">
      <c r="D44" s="26"/>
      <c r="E44" s="26"/>
      <c r="F44" s="32"/>
      <c r="G44" s="26"/>
      <c r="H44" s="26"/>
      <c r="I44" s="26"/>
      <c r="J44" s="26"/>
      <c r="K44" s="26"/>
      <c r="L44" s="26"/>
      <c r="M44" s="26"/>
      <c r="N44" s="26"/>
    </row>
    <row r="45" spans="1:14" ht="15.75" x14ac:dyDescent="0.25">
      <c r="D45" s="26"/>
      <c r="E45" s="26"/>
      <c r="F45" s="32"/>
      <c r="G45" s="26"/>
      <c r="H45" s="26"/>
      <c r="I45" s="26"/>
      <c r="J45" s="26"/>
      <c r="K45" s="26"/>
      <c r="L45" s="26"/>
      <c r="M45" s="26"/>
      <c r="N45" s="26"/>
    </row>
    <row r="46" spans="1:14" ht="15.75" x14ac:dyDescent="0.25">
      <c r="D46" s="26"/>
      <c r="E46" s="26"/>
      <c r="F46" s="32"/>
      <c r="G46" s="26"/>
      <c r="H46" s="26"/>
      <c r="I46" s="26"/>
      <c r="J46" s="26"/>
      <c r="K46" s="26"/>
      <c r="L46" s="26"/>
      <c r="M46" s="26"/>
      <c r="N46" s="26"/>
    </row>
    <row r="47" spans="1:14" ht="15.75" x14ac:dyDescent="0.25">
      <c r="D47" s="26"/>
      <c r="E47" s="26"/>
      <c r="F47" s="32"/>
      <c r="G47" s="26"/>
      <c r="H47" s="26"/>
      <c r="I47" s="26"/>
      <c r="J47" s="26"/>
      <c r="K47" s="26"/>
      <c r="L47" s="26"/>
      <c r="M47" s="26"/>
      <c r="N47" s="26"/>
    </row>
    <row r="48" spans="1:14" ht="15.75" x14ac:dyDescent="0.25">
      <c r="D48" s="26"/>
      <c r="E48" s="26"/>
      <c r="F48" s="32"/>
      <c r="G48" s="26"/>
      <c r="H48" s="26"/>
      <c r="I48" s="26"/>
      <c r="J48" s="26"/>
      <c r="K48" s="26"/>
      <c r="L48" s="26"/>
      <c r="M48" s="26"/>
      <c r="N48" s="26"/>
    </row>
    <row r="49" spans="1:14" ht="15.75" x14ac:dyDescent="0.25">
      <c r="D49" s="26"/>
      <c r="E49" s="26"/>
      <c r="F49" s="32"/>
      <c r="G49" s="26"/>
      <c r="H49" s="26"/>
      <c r="I49" s="26"/>
      <c r="J49" s="26"/>
      <c r="K49" s="26"/>
      <c r="L49" s="26"/>
      <c r="M49" s="26"/>
      <c r="N49" s="26"/>
    </row>
    <row r="50" spans="1:14" ht="15.75" x14ac:dyDescent="0.25">
      <c r="D50" s="26"/>
      <c r="E50" s="26"/>
      <c r="F50" s="32"/>
      <c r="G50" s="26"/>
      <c r="H50" s="26"/>
      <c r="I50" s="26"/>
      <c r="J50" s="26"/>
      <c r="K50" s="26"/>
      <c r="L50" s="26"/>
      <c r="M50" s="26"/>
      <c r="N50" s="26"/>
    </row>
    <row r="51" spans="1:14" x14ac:dyDescent="0.25">
      <c r="A51" s="24"/>
      <c r="B51" s="24"/>
      <c r="C51" s="24"/>
      <c r="D51" s="24"/>
      <c r="E51" s="24"/>
      <c r="F51" s="24"/>
    </row>
    <row r="52" spans="1:14" x14ac:dyDescent="0.25">
      <c r="A52" s="24"/>
      <c r="B52" s="24"/>
      <c r="C52" s="24"/>
      <c r="D52" s="24"/>
      <c r="E52" s="24"/>
      <c r="F52" s="24"/>
    </row>
    <row r="53" spans="1:14" x14ac:dyDescent="0.25">
      <c r="A53" s="24"/>
      <c r="B53" s="24"/>
      <c r="C53" s="24"/>
      <c r="D53" s="24"/>
      <c r="E53" s="24"/>
      <c r="F53" s="24"/>
    </row>
  </sheetData>
  <mergeCells count="19">
    <mergeCell ref="A1:D2"/>
    <mergeCell ref="F1:L1"/>
    <mergeCell ref="F2:L2"/>
    <mergeCell ref="A3:A4"/>
    <mergeCell ref="B3:B4"/>
    <mergeCell ref="C3:C4"/>
    <mergeCell ref="D3:D4"/>
    <mergeCell ref="E3:E4"/>
    <mergeCell ref="F3:F4"/>
    <mergeCell ref="K3:K4"/>
    <mergeCell ref="A31:B31"/>
    <mergeCell ref="C31:N31"/>
    <mergeCell ref="G3:J3"/>
    <mergeCell ref="L3:L4"/>
    <mergeCell ref="M3:M4"/>
    <mergeCell ref="N3:N4"/>
    <mergeCell ref="A5:A29"/>
    <mergeCell ref="A30:B30"/>
    <mergeCell ref="C30:N30"/>
  </mergeCells>
  <pageMargins left="0.7" right="0.7" top="0.75" bottom="0.75" header="0.3" footer="0.3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zoomScale="70" zoomScaleNormal="70" workbookViewId="0">
      <selection activeCell="U6" sqref="U6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16.7109375" bestFit="1" customWidth="1"/>
    <col min="4" max="4" width="15" bestFit="1" customWidth="1"/>
    <col min="5" max="5" width="30.42578125" customWidth="1"/>
    <col min="6" max="6" width="25.7109375" bestFit="1" customWidth="1"/>
    <col min="7" max="7" width="17.28515625" bestFit="1" customWidth="1"/>
    <col min="8" max="8" width="14.28515625" bestFit="1" customWidth="1"/>
    <col min="9" max="9" width="9.5703125" hidden="1" customWidth="1"/>
    <col min="10" max="10" width="13.42578125" bestFit="1" customWidth="1"/>
    <col min="11" max="11" width="25.85546875" customWidth="1"/>
    <col min="12" max="12" width="33.5703125" customWidth="1"/>
    <col min="13" max="13" width="39.7109375" customWidth="1"/>
    <col min="14" max="14" width="27.7109375" customWidth="1"/>
  </cols>
  <sheetData>
    <row r="1" spans="1:14" ht="69.95" customHeight="1" x14ac:dyDescent="0.25">
      <c r="A1" s="134"/>
      <c r="B1" s="135"/>
      <c r="C1" s="135"/>
      <c r="D1" s="135"/>
      <c r="E1" s="42" t="s">
        <v>22</v>
      </c>
      <c r="F1" s="138" t="s">
        <v>1</v>
      </c>
      <c r="G1" s="138"/>
      <c r="H1" s="138"/>
      <c r="I1" s="138"/>
      <c r="J1" s="138"/>
      <c r="K1" s="138"/>
      <c r="L1" s="138"/>
      <c r="M1" s="42" t="s">
        <v>2</v>
      </c>
      <c r="N1" s="42" t="s">
        <v>23</v>
      </c>
    </row>
    <row r="2" spans="1:14" ht="69.95" customHeight="1" x14ac:dyDescent="0.25">
      <c r="A2" s="136"/>
      <c r="B2" s="137"/>
      <c r="C2" s="137"/>
      <c r="D2" s="137"/>
      <c r="E2" s="42" t="s">
        <v>3</v>
      </c>
      <c r="F2" s="139" t="s">
        <v>24</v>
      </c>
      <c r="G2" s="140"/>
      <c r="H2" s="140"/>
      <c r="I2" s="140"/>
      <c r="J2" s="140"/>
      <c r="K2" s="140"/>
      <c r="L2" s="140"/>
      <c r="M2" s="42" t="s">
        <v>4</v>
      </c>
      <c r="N2" s="42">
        <v>1</v>
      </c>
    </row>
    <row r="3" spans="1:14" ht="15.75" x14ac:dyDescent="0.25">
      <c r="A3" s="141" t="s">
        <v>5</v>
      </c>
      <c r="B3" s="141" t="s">
        <v>6</v>
      </c>
      <c r="C3" s="142" t="s">
        <v>7</v>
      </c>
      <c r="D3" s="142" t="s">
        <v>8</v>
      </c>
      <c r="E3" s="141" t="s">
        <v>9</v>
      </c>
      <c r="F3" s="144" t="s">
        <v>10</v>
      </c>
      <c r="G3" s="145" t="s">
        <v>34</v>
      </c>
      <c r="H3" s="146"/>
      <c r="I3" s="146"/>
      <c r="J3" s="147"/>
      <c r="K3" s="142" t="s">
        <v>40</v>
      </c>
      <c r="L3" s="148" t="s">
        <v>26</v>
      </c>
      <c r="M3" s="148" t="s">
        <v>27</v>
      </c>
      <c r="N3" s="148" t="s">
        <v>28</v>
      </c>
    </row>
    <row r="4" spans="1:14" ht="47.25" x14ac:dyDescent="0.25">
      <c r="A4" s="141"/>
      <c r="B4" s="141"/>
      <c r="C4" s="143"/>
      <c r="D4" s="143"/>
      <c r="E4" s="141"/>
      <c r="F4" s="144"/>
      <c r="G4" s="47" t="s">
        <v>29</v>
      </c>
      <c r="H4" s="47" t="s">
        <v>30</v>
      </c>
      <c r="I4" s="47"/>
      <c r="J4" s="47" t="s">
        <v>31</v>
      </c>
      <c r="K4" s="143"/>
      <c r="L4" s="149"/>
      <c r="M4" s="149"/>
      <c r="N4" s="149"/>
    </row>
    <row r="5" spans="1:14" ht="60" customHeight="1" x14ac:dyDescent="0.25">
      <c r="A5" s="150" t="str">
        <f>GUAJ!$A$5</f>
        <v>REGISTRO CIVIL E IDENTIFICACIÓN</v>
      </c>
      <c r="B5" s="39" t="str">
        <f>GUAJ!B5</f>
        <v>Registro y actualización del sistema</v>
      </c>
      <c r="C5" s="25" t="e">
        <f>GUAJ!#REF!</f>
        <v>#REF!</v>
      </c>
      <c r="D5" s="46" t="e">
        <f>GUAJ!#REF!</f>
        <v>#REF!</v>
      </c>
      <c r="E5" s="31" t="str">
        <f>GUAJ!C5</f>
        <v>Realizar consolidado  de las estadísticas de producción de las Registradurías, Notarías, Hospitales y demás entes donde aplique, el informe de producción de los RCN, RCM y RCD y remitir al nivel central</v>
      </c>
      <c r="F5" s="33" t="str">
        <f>GUAJ!D5</f>
        <v>Producción total reportada al nivel central</v>
      </c>
      <c r="G5" s="43">
        <f>GUAJ!F5</f>
        <v>0.16666666666666669</v>
      </c>
      <c r="H5" s="55"/>
      <c r="I5" s="38">
        <f>+H5/G5</f>
        <v>0</v>
      </c>
      <c r="J5" s="38">
        <f>consolidado!R5</f>
        <v>0</v>
      </c>
      <c r="K5" s="38" t="str">
        <f>H5&amp; F5</f>
        <v>Producción total reportada al nivel central</v>
      </c>
      <c r="L5" s="34"/>
      <c r="M5" s="30"/>
      <c r="N5" s="30"/>
    </row>
    <row r="6" spans="1:14" ht="60" customHeight="1" x14ac:dyDescent="0.25">
      <c r="A6" s="151"/>
      <c r="B6" s="39">
        <f>GUAJ!B6</f>
        <v>0</v>
      </c>
      <c r="C6" s="25" t="e">
        <f>GUAJ!#REF!</f>
        <v>#REF!</v>
      </c>
      <c r="D6" s="46" t="e">
        <f>GUAJ!#REF!</f>
        <v>#REF!</v>
      </c>
      <c r="E6" s="31" t="str">
        <f>GUAJ!C6</f>
        <v xml:space="preserve">Supervisar el envío oportuno del material decadactilar desde los municipios hacia el centro de acopio
</v>
      </c>
      <c r="F6" s="33" t="str">
        <f>GUAJ!D6</f>
        <v>Registro de control recepción de lotes municipales en centro de acopio</v>
      </c>
      <c r="G6" s="43">
        <f>GUAJ!F6</f>
        <v>1</v>
      </c>
      <c r="H6" s="55"/>
      <c r="I6" s="38">
        <f t="shared" ref="I6:I29" si="0">+H6/G6</f>
        <v>0</v>
      </c>
      <c r="J6" s="38">
        <f t="shared" ref="J6:J29" si="1">IF(SUM(I6)&gt;100%," 100%",SUM(I6))</f>
        <v>0</v>
      </c>
      <c r="K6" s="38"/>
      <c r="L6" s="38"/>
      <c r="M6" s="30"/>
      <c r="N6" s="30"/>
    </row>
    <row r="7" spans="1:14" ht="60" customHeight="1" x14ac:dyDescent="0.25">
      <c r="A7" s="151"/>
      <c r="B7" s="39">
        <f>GUAJ!B7</f>
        <v>0</v>
      </c>
      <c r="C7" s="25" t="e">
        <f>GUAJ!#REF!</f>
        <v>#REF!</v>
      </c>
      <c r="D7" s="46" t="e">
        <f>GUAJ!#REF!</f>
        <v>#REF!</v>
      </c>
      <c r="E7" s="31" t="str">
        <f>GUAJ!C7</f>
        <v>Realizar seguimiento a los errores recurrentes en la preparación de material decadactilar con el fin de establecer acciones correctivas para disminuir la devolución de material.</v>
      </c>
      <c r="F7" s="33" t="str">
        <f>GUAJ!D7</f>
        <v xml:space="preserve">Implementación de acciones correctivas por municipio con base en matriz de tipo de devolución encontradas </v>
      </c>
      <c r="G7" s="43">
        <f>GUAJ!F7</f>
        <v>1</v>
      </c>
      <c r="H7" s="55"/>
      <c r="I7" s="38">
        <f t="shared" si="0"/>
        <v>0</v>
      </c>
      <c r="J7" s="38">
        <f t="shared" si="1"/>
        <v>0</v>
      </c>
      <c r="K7" s="38"/>
      <c r="L7" s="40"/>
      <c r="M7" s="30"/>
      <c r="N7" s="30"/>
    </row>
    <row r="8" spans="1:14" ht="60" customHeight="1" x14ac:dyDescent="0.25">
      <c r="A8" s="151"/>
      <c r="B8" s="39" t="e">
        <f>GUAJ!#REF!</f>
        <v>#REF!</v>
      </c>
      <c r="C8" s="25" t="e">
        <f>GUAJ!#REF!</f>
        <v>#REF!</v>
      </c>
      <c r="D8" s="46" t="e">
        <f>GUAJ!#REF!</f>
        <v>#REF!</v>
      </c>
      <c r="E8" s="31" t="e">
        <f>GUAJ!#REF!</f>
        <v>#REF!</v>
      </c>
      <c r="F8" s="33" t="e">
        <f>GUAJ!#REF!</f>
        <v>#REF!</v>
      </c>
      <c r="G8" s="43" t="e">
        <f>GUAJ!#REF!</f>
        <v>#REF!</v>
      </c>
      <c r="H8" s="55"/>
      <c r="I8" s="38" t="e">
        <f t="shared" ref="I8:I15" si="2">+H8/G8</f>
        <v>#REF!</v>
      </c>
      <c r="J8" s="38" t="e">
        <f t="shared" si="1"/>
        <v>#REF!</v>
      </c>
      <c r="K8" s="38"/>
      <c r="L8" s="40"/>
      <c r="M8" s="30"/>
      <c r="N8" s="30"/>
    </row>
    <row r="9" spans="1:14" ht="60" customHeight="1" x14ac:dyDescent="0.25">
      <c r="A9" s="151"/>
      <c r="B9" s="39">
        <f>GUAJ!B8</f>
        <v>0</v>
      </c>
      <c r="C9" s="25" t="e">
        <f>GUAJ!#REF!</f>
        <v>#REF!</v>
      </c>
      <c r="D9" s="46" t="e">
        <f>GUAJ!#REF!</f>
        <v>#REF!</v>
      </c>
      <c r="E9" s="31" t="str">
        <f>GUAJ!C8</f>
        <v>Realizar la post-grabación del folio o serial del registro civil ingresando la totalidad de los datos inscritos en el aplicativo SIRC correctamente</v>
      </c>
      <c r="F9" s="33" t="str">
        <f>GUAJ!D8</f>
        <v>Folios o serial de RC post-grabados</v>
      </c>
      <c r="G9" s="43">
        <f>GUAJ!F8</f>
        <v>0.16666666666666669</v>
      </c>
      <c r="H9" s="55"/>
      <c r="I9" s="38">
        <f t="shared" si="2"/>
        <v>0</v>
      </c>
      <c r="J9" s="38">
        <f t="shared" si="1"/>
        <v>0</v>
      </c>
      <c r="K9" s="38"/>
      <c r="L9" s="40"/>
      <c r="M9" s="30"/>
      <c r="N9" s="30"/>
    </row>
    <row r="10" spans="1:14" ht="60" customHeight="1" x14ac:dyDescent="0.25">
      <c r="A10" s="151"/>
      <c r="B10" s="39" t="str">
        <f>GUAJ!B20</f>
        <v>Servicio al Colombiano</v>
      </c>
      <c r="C10" s="25" t="e">
        <f>GUAJ!#REF!</f>
        <v>#REF!</v>
      </c>
      <c r="D10" s="46" t="e">
        <f>GUAJ!#REF!</f>
        <v>#REF!</v>
      </c>
      <c r="E10" s="31" t="str">
        <f>GUAJ!C20</f>
        <v>Garantizar la aplicación de la encuesta al ciudadano, consolidar y remitir a Oficinas centrales</v>
      </c>
      <c r="F10" s="33" t="str">
        <f>GUAJ!D20</f>
        <v>Encuestas</v>
      </c>
      <c r="G10" s="43">
        <f>GUAJ!F20</f>
        <v>0</v>
      </c>
      <c r="H10" s="55"/>
      <c r="I10" s="38" t="e">
        <f t="shared" si="2"/>
        <v>#DIV/0!</v>
      </c>
      <c r="J10" s="38" t="e">
        <f t="shared" si="1"/>
        <v>#DIV/0!</v>
      </c>
      <c r="K10" s="38"/>
      <c r="L10" s="40"/>
      <c r="M10" s="30"/>
      <c r="N10" s="30"/>
    </row>
    <row r="11" spans="1:14" ht="60" customHeight="1" x14ac:dyDescent="0.25">
      <c r="A11" s="151"/>
      <c r="B11" s="39">
        <f>GUAJ!B21</f>
        <v>0</v>
      </c>
      <c r="C11" s="25" t="e">
        <f>GUAJ!#REF!</f>
        <v>#REF!</v>
      </c>
      <c r="D11" s="46" t="e">
        <f>GUAJ!#REF!</f>
        <v>#REF!</v>
      </c>
      <c r="E11" s="31" t="str">
        <f>GUAJ!C21</f>
        <v>Dar respuesta oportuna a las PQRSDs, recibidas por los diferentes medios</v>
      </c>
      <c r="F11" s="33" t="str">
        <f>GUAJ!D21</f>
        <v>Requerimientos  de lo Colombianos resueltos</v>
      </c>
      <c r="G11" s="43">
        <f>GUAJ!F21</f>
        <v>0.16666666666666669</v>
      </c>
      <c r="H11" s="55"/>
      <c r="I11" s="38">
        <f t="shared" si="2"/>
        <v>0</v>
      </c>
      <c r="J11" s="38">
        <f t="shared" si="1"/>
        <v>0</v>
      </c>
      <c r="K11" s="38"/>
      <c r="L11" s="40"/>
      <c r="M11" s="30"/>
      <c r="N11" s="30"/>
    </row>
    <row r="12" spans="1:14" ht="60" customHeight="1" x14ac:dyDescent="0.25">
      <c r="A12" s="151"/>
      <c r="B12" s="39">
        <f>GUAJ!B22</f>
        <v>0</v>
      </c>
      <c r="C12" s="25" t="e">
        <f>GUAJ!#REF!</f>
        <v>#REF!</v>
      </c>
      <c r="D12" s="46" t="e">
        <f>GUAJ!#REF!</f>
        <v>#REF!</v>
      </c>
      <c r="E12" s="31" t="str">
        <f>GUAJ!C22</f>
        <v xml:space="preserve">Cargar oportunamente en el aplicativo en línea las estadísticas correspondientes  a las  PQRSDs, recibidas por los diferentes medios y gestionadas por la Delegación Departamental </v>
      </c>
      <c r="F12" s="33" t="str">
        <f>GUAJ!D22</f>
        <v>Reporte de PQRSDC's</v>
      </c>
      <c r="G12" s="43">
        <f>GUAJ!F22</f>
        <v>2</v>
      </c>
      <c r="H12" s="55"/>
      <c r="I12" s="38">
        <f t="shared" si="2"/>
        <v>0</v>
      </c>
      <c r="J12" s="38">
        <f t="shared" si="1"/>
        <v>0</v>
      </c>
      <c r="K12" s="38"/>
      <c r="L12" s="40"/>
      <c r="M12" s="30"/>
      <c r="N12" s="30"/>
    </row>
    <row r="13" spans="1:14" ht="60" customHeight="1" x14ac:dyDescent="0.25">
      <c r="A13" s="151"/>
      <c r="B13" s="39" t="str">
        <f>GUAJ!B23</f>
        <v>Planeación de la Gestión Institucional</v>
      </c>
      <c r="C13" s="25" t="e">
        <f>GUAJ!#REF!</f>
        <v>#REF!</v>
      </c>
      <c r="D13" s="46" t="e">
        <f>GUAJ!#REF!</f>
        <v>#REF!</v>
      </c>
      <c r="E13" s="31" t="str">
        <f>GUAJ!C23</f>
        <v>Ejecutar bimestralmente las actividades del plan de acción y reportarlo en la herramienta informática de acuerdo a los parámetros y tiempos establecidos</v>
      </c>
      <c r="F13" s="33" t="str">
        <f>GUAJ!D23</f>
        <v>Reportes</v>
      </c>
      <c r="G13" s="43">
        <f>GUAJ!F23</f>
        <v>1</v>
      </c>
      <c r="H13" s="55"/>
      <c r="I13" s="38">
        <f t="shared" si="2"/>
        <v>0</v>
      </c>
      <c r="J13" s="38">
        <f t="shared" si="1"/>
        <v>0</v>
      </c>
      <c r="K13" s="38"/>
      <c r="L13" s="40"/>
      <c r="M13" s="30"/>
      <c r="N13" s="30"/>
    </row>
    <row r="14" spans="1:14" ht="60" customHeight="1" x14ac:dyDescent="0.25">
      <c r="A14" s="151"/>
      <c r="B14" s="39">
        <f>GUAJ!B24</f>
        <v>0</v>
      </c>
      <c r="C14" s="25" t="e">
        <f>GUAJ!#REF!</f>
        <v>#REF!</v>
      </c>
      <c r="D14" s="46" t="e">
        <f>GUAJ!#REF!</f>
        <v>#REF!</v>
      </c>
      <c r="E14" s="31" t="str">
        <f>GUAJ!C24</f>
        <v>Elaborar el informe de gestión semestral de acuerdo a los parámetros y tiempos establecidos</v>
      </c>
      <c r="F14" s="33" t="str">
        <f>GUAJ!D24</f>
        <v>Informe</v>
      </c>
      <c r="G14" s="43">
        <f>GUAJ!F24</f>
        <v>0</v>
      </c>
      <c r="H14" s="55"/>
      <c r="I14" s="38" t="e">
        <f t="shared" si="2"/>
        <v>#DIV/0!</v>
      </c>
      <c r="J14" s="38" t="e">
        <f t="shared" si="1"/>
        <v>#DIV/0!</v>
      </c>
      <c r="K14" s="38"/>
      <c r="L14" s="40"/>
      <c r="M14" s="30"/>
      <c r="N14" s="30"/>
    </row>
    <row r="15" spans="1:14" ht="60" customHeight="1" x14ac:dyDescent="0.25">
      <c r="A15" s="151"/>
      <c r="B15" s="39" t="str">
        <f>GUAJ!B25</f>
        <v>Sistema de Gestión y Mejoramiento Institucional</v>
      </c>
      <c r="C15" s="25" t="e">
        <f>GUAJ!#REF!</f>
        <v>#REF!</v>
      </c>
      <c r="D15" s="46" t="e">
        <f>GUAJ!#REF!</f>
        <v>#REF!</v>
      </c>
      <c r="E15" s="31" t="str">
        <f>GUAJ!C25</f>
        <v>Realizar los talleres de preparación para la certificación  del servicio Electoral  con el nivel central</v>
      </c>
      <c r="F15" s="33" t="str">
        <f>GUAJ!D25</f>
        <v>Talleres</v>
      </c>
      <c r="G15" s="43">
        <f>GUAJ!F25</f>
        <v>0</v>
      </c>
      <c r="H15" s="55"/>
      <c r="I15" s="38" t="e">
        <f t="shared" si="2"/>
        <v>#DIV/0!</v>
      </c>
      <c r="J15" s="38" t="e">
        <f t="shared" si="1"/>
        <v>#DIV/0!</v>
      </c>
      <c r="K15" s="38"/>
      <c r="L15" s="40"/>
      <c r="M15" s="30"/>
      <c r="N15" s="30"/>
    </row>
    <row r="16" spans="1:14" ht="60" customHeight="1" x14ac:dyDescent="0.25">
      <c r="A16" s="151"/>
      <c r="B16" s="39" t="e">
        <f>GUAJ!#REF!</f>
        <v>#REF!</v>
      </c>
      <c r="C16" s="25" t="e">
        <f>GUAJ!#REF!</f>
        <v>#REF!</v>
      </c>
      <c r="D16" s="46" t="e">
        <f>GUAJ!#REF!</f>
        <v>#REF!</v>
      </c>
      <c r="E16" s="31" t="e">
        <f>GUAJ!#REF!</f>
        <v>#REF!</v>
      </c>
      <c r="F16" s="33" t="e">
        <f>GUAJ!#REF!</f>
        <v>#REF!</v>
      </c>
      <c r="G16" s="43" t="e">
        <f>GUAJ!#REF!</f>
        <v>#REF!</v>
      </c>
      <c r="H16" s="55"/>
      <c r="I16" s="38" t="e">
        <f t="shared" si="0"/>
        <v>#REF!</v>
      </c>
      <c r="J16" s="38" t="e">
        <f t="shared" si="1"/>
        <v>#REF!</v>
      </c>
      <c r="K16" s="38"/>
      <c r="L16" s="34"/>
      <c r="M16" s="27"/>
      <c r="N16" s="27"/>
    </row>
    <row r="17" spans="1:14" ht="60" customHeight="1" x14ac:dyDescent="0.25">
      <c r="A17" s="151"/>
      <c r="B17" s="39">
        <f>GUAJ!B8</f>
        <v>0</v>
      </c>
      <c r="C17" s="25" t="e">
        <f>GUAJ!#REF!</f>
        <v>#REF!</v>
      </c>
      <c r="D17" s="46" t="e">
        <f>GUAJ!#REF!</f>
        <v>#REF!</v>
      </c>
      <c r="E17" s="31" t="str">
        <f>GUAJ!C8</f>
        <v>Realizar la post-grabación del folio o serial del registro civil ingresando la totalidad de los datos inscritos en el aplicativo SIRC correctamente</v>
      </c>
      <c r="F17" s="33" t="str">
        <f>GUAJ!D8</f>
        <v>Folios o serial de RC post-grabados</v>
      </c>
      <c r="G17" s="43">
        <f>GUAJ!F8</f>
        <v>0.16666666666666669</v>
      </c>
      <c r="H17" s="55"/>
      <c r="I17" s="38">
        <f t="shared" si="0"/>
        <v>0</v>
      </c>
      <c r="J17" s="38">
        <f t="shared" si="1"/>
        <v>0</v>
      </c>
      <c r="K17" s="38"/>
      <c r="L17" s="29"/>
      <c r="M17" s="36"/>
      <c r="N17" s="36"/>
    </row>
    <row r="18" spans="1:14" ht="60" customHeight="1" x14ac:dyDescent="0.25">
      <c r="A18" s="151"/>
      <c r="B18" s="39" t="str">
        <f>GUAJ!B20</f>
        <v>Servicio al Colombiano</v>
      </c>
      <c r="C18" s="25" t="e">
        <f>GUAJ!#REF!</f>
        <v>#REF!</v>
      </c>
      <c r="D18" s="46" t="e">
        <f>GUAJ!#REF!</f>
        <v>#REF!</v>
      </c>
      <c r="E18" s="31" t="str">
        <f>GUAJ!C20</f>
        <v>Garantizar la aplicación de la encuesta al ciudadano, consolidar y remitir a Oficinas centrales</v>
      </c>
      <c r="F18" s="33" t="str">
        <f>GUAJ!D20</f>
        <v>Encuestas</v>
      </c>
      <c r="G18" s="43">
        <f>GUAJ!F20</f>
        <v>0</v>
      </c>
      <c r="H18" s="55"/>
      <c r="I18" s="38" t="e">
        <f t="shared" si="0"/>
        <v>#DIV/0!</v>
      </c>
      <c r="J18" s="38" t="e">
        <f t="shared" si="1"/>
        <v>#DIV/0!</v>
      </c>
      <c r="K18" s="38"/>
      <c r="L18" s="34"/>
      <c r="M18" s="27"/>
      <c r="N18" s="36"/>
    </row>
    <row r="19" spans="1:14" ht="60" customHeight="1" x14ac:dyDescent="0.25">
      <c r="A19" s="151"/>
      <c r="B19" s="39">
        <f>GUAJ!B21</f>
        <v>0</v>
      </c>
      <c r="C19" s="25" t="e">
        <f>GUAJ!#REF!</f>
        <v>#REF!</v>
      </c>
      <c r="D19" s="46" t="e">
        <f>GUAJ!#REF!</f>
        <v>#REF!</v>
      </c>
      <c r="E19" s="31" t="str">
        <f>GUAJ!C21</f>
        <v>Dar respuesta oportuna a las PQRSDs, recibidas por los diferentes medios</v>
      </c>
      <c r="F19" s="33" t="str">
        <f>GUAJ!D21</f>
        <v>Requerimientos  de lo Colombianos resueltos</v>
      </c>
      <c r="G19" s="43">
        <f>GUAJ!F21</f>
        <v>0.16666666666666669</v>
      </c>
      <c r="H19" s="55"/>
      <c r="I19" s="38">
        <f t="shared" si="0"/>
        <v>0</v>
      </c>
      <c r="J19" s="38">
        <f t="shared" si="1"/>
        <v>0</v>
      </c>
      <c r="K19" s="45"/>
      <c r="L19" s="41"/>
      <c r="M19" s="27"/>
      <c r="N19" s="36"/>
    </row>
    <row r="20" spans="1:14" ht="60" customHeight="1" x14ac:dyDescent="0.25">
      <c r="A20" s="151"/>
      <c r="B20" s="39">
        <f>GUAJ!B22</f>
        <v>0</v>
      </c>
      <c r="C20" s="25" t="e">
        <f>GUAJ!#REF!</f>
        <v>#REF!</v>
      </c>
      <c r="D20" s="46" t="e">
        <f>GUAJ!#REF!</f>
        <v>#REF!</v>
      </c>
      <c r="E20" s="31" t="str">
        <f>GUAJ!C22</f>
        <v xml:space="preserve">Cargar oportunamente en el aplicativo en línea las estadísticas correspondientes  a las  PQRSDs, recibidas por los diferentes medios y gestionadas por la Delegación Departamental </v>
      </c>
      <c r="F20" s="33" t="str">
        <f>GUAJ!D22</f>
        <v>Reporte de PQRSDC's</v>
      </c>
      <c r="G20" s="43">
        <f>GUAJ!F22</f>
        <v>2</v>
      </c>
      <c r="H20" s="55"/>
      <c r="I20" s="38">
        <f t="shared" si="0"/>
        <v>0</v>
      </c>
      <c r="J20" s="38">
        <f t="shared" si="1"/>
        <v>0</v>
      </c>
      <c r="K20" s="45"/>
      <c r="L20" s="41"/>
      <c r="M20" s="36"/>
      <c r="N20" s="35"/>
    </row>
    <row r="21" spans="1:14" ht="60" customHeight="1" x14ac:dyDescent="0.25">
      <c r="A21" s="151"/>
      <c r="B21" s="39" t="str">
        <f>GUAJ!B23</f>
        <v>Planeación de la Gestión Institucional</v>
      </c>
      <c r="C21" s="25" t="e">
        <f>GUAJ!#REF!</f>
        <v>#REF!</v>
      </c>
      <c r="D21" s="46" t="e">
        <f>GUAJ!#REF!</f>
        <v>#REF!</v>
      </c>
      <c r="E21" s="31" t="str">
        <f>GUAJ!C23</f>
        <v>Ejecutar bimestralmente las actividades del plan de acción y reportarlo en la herramienta informática de acuerdo a los parámetros y tiempos establecidos</v>
      </c>
      <c r="F21" s="33" t="str">
        <f>GUAJ!D23</f>
        <v>Reportes</v>
      </c>
      <c r="G21" s="43">
        <f>GUAJ!F23</f>
        <v>1</v>
      </c>
      <c r="H21" s="55"/>
      <c r="I21" s="38">
        <f t="shared" si="0"/>
        <v>0</v>
      </c>
      <c r="J21" s="38">
        <f t="shared" si="1"/>
        <v>0</v>
      </c>
      <c r="K21" s="45"/>
      <c r="L21" s="41"/>
      <c r="M21" s="27"/>
      <c r="N21" s="27"/>
    </row>
    <row r="22" spans="1:14" ht="60" customHeight="1" x14ac:dyDescent="0.25">
      <c r="A22" s="151"/>
      <c r="B22" s="39">
        <f>GUAJ!B24</f>
        <v>0</v>
      </c>
      <c r="C22" s="25" t="e">
        <f>GUAJ!#REF!</f>
        <v>#REF!</v>
      </c>
      <c r="D22" s="46" t="e">
        <f>GUAJ!#REF!</f>
        <v>#REF!</v>
      </c>
      <c r="E22" s="31" t="str">
        <f>GUAJ!C24</f>
        <v>Elaborar el informe de gestión semestral de acuerdo a los parámetros y tiempos establecidos</v>
      </c>
      <c r="F22" s="33" t="str">
        <f>GUAJ!D24</f>
        <v>Informe</v>
      </c>
      <c r="G22" s="43">
        <f>GUAJ!F24</f>
        <v>0</v>
      </c>
      <c r="H22" s="55"/>
      <c r="I22" s="38" t="e">
        <f t="shared" si="0"/>
        <v>#DIV/0!</v>
      </c>
      <c r="J22" s="38" t="e">
        <f t="shared" si="1"/>
        <v>#DIV/0!</v>
      </c>
      <c r="K22" s="38"/>
      <c r="L22" s="28"/>
      <c r="M22" s="27"/>
      <c r="N22" s="27"/>
    </row>
    <row r="23" spans="1:14" ht="60" customHeight="1" x14ac:dyDescent="0.25">
      <c r="A23" s="151"/>
      <c r="B23" s="39" t="str">
        <f>GUAJ!B25</f>
        <v>Sistema de Gestión y Mejoramiento Institucional</v>
      </c>
      <c r="C23" s="25" t="e">
        <f>GUAJ!#REF!</f>
        <v>#REF!</v>
      </c>
      <c r="D23" s="46" t="e">
        <f>GUAJ!#REF!</f>
        <v>#REF!</v>
      </c>
      <c r="E23" s="31" t="str">
        <f>GUAJ!C25</f>
        <v>Realizar los talleres de preparación para la certificación  del servicio Electoral  con el nivel central</v>
      </c>
      <c r="F23" s="33" t="str">
        <f>GUAJ!D25</f>
        <v>Talleres</v>
      </c>
      <c r="G23" s="43">
        <f>GUAJ!F25</f>
        <v>0</v>
      </c>
      <c r="H23" s="55"/>
      <c r="I23" s="38" t="e">
        <f t="shared" si="0"/>
        <v>#DIV/0!</v>
      </c>
      <c r="J23" s="38" t="e">
        <f t="shared" si="1"/>
        <v>#DIV/0!</v>
      </c>
      <c r="K23" s="38"/>
      <c r="L23" s="28"/>
      <c r="M23" s="36"/>
      <c r="N23" s="36"/>
    </row>
    <row r="24" spans="1:14" ht="60" customHeight="1" x14ac:dyDescent="0.25">
      <c r="A24" s="151"/>
      <c r="B24" s="39">
        <f>GUAJ!B26</f>
        <v>0</v>
      </c>
      <c r="C24" s="25" t="e">
        <f>GUAJ!#REF!</f>
        <v>#REF!</v>
      </c>
      <c r="D24" s="46" t="e">
        <f>GUAJ!#REF!</f>
        <v>#REF!</v>
      </c>
      <c r="E24" s="31" t="str">
        <f>GUAJ!C26</f>
        <v>Preparar y realizar la video conferencia con el nivel central para la certificación del servicio Electoral</v>
      </c>
      <c r="F24" s="33" t="str">
        <f>GUAJ!D26</f>
        <v>video conferencia</v>
      </c>
      <c r="G24" s="43">
        <f>GUAJ!F26</f>
        <v>0</v>
      </c>
      <c r="H24" s="55"/>
      <c r="I24" s="38" t="e">
        <f t="shared" si="0"/>
        <v>#DIV/0!</v>
      </c>
      <c r="J24" s="38" t="e">
        <f t="shared" si="1"/>
        <v>#DIV/0!</v>
      </c>
      <c r="K24" s="38"/>
      <c r="L24" s="28"/>
      <c r="M24" s="36"/>
      <c r="N24" s="36"/>
    </row>
    <row r="25" spans="1:14" ht="60" customHeight="1" x14ac:dyDescent="0.25">
      <c r="A25" s="151"/>
      <c r="B25" s="39">
        <f>GUAJ!B27</f>
        <v>0</v>
      </c>
      <c r="C25" s="25" t="e">
        <f>GUAJ!#REF!</f>
        <v>#REF!</v>
      </c>
      <c r="D25" s="46" t="e">
        <f>GUAJ!#REF!</f>
        <v>#REF!</v>
      </c>
      <c r="E25" s="31" t="str">
        <f>GUAJ!C27</f>
        <v>Realizar los cursos virtuales, enviar la programación de los servidores que realizaran los cursos y realizar seguimiento.</v>
      </c>
      <c r="F25" s="33" t="str">
        <f>GUAJ!D27</f>
        <v>Cursos del SGC
Servidores Capacitados</v>
      </c>
      <c r="G25" s="43">
        <f>GUAJ!F27</f>
        <v>0</v>
      </c>
      <c r="H25" s="55"/>
      <c r="I25" s="38" t="e">
        <f t="shared" si="0"/>
        <v>#DIV/0!</v>
      </c>
      <c r="J25" s="38" t="e">
        <f t="shared" si="1"/>
        <v>#DIV/0!</v>
      </c>
      <c r="K25" s="38"/>
      <c r="L25" s="37"/>
      <c r="M25" s="27"/>
      <c r="N25" s="27"/>
    </row>
    <row r="26" spans="1:14" ht="60" customHeight="1" x14ac:dyDescent="0.25">
      <c r="A26" s="151"/>
      <c r="B26" s="39" t="str">
        <f>GUAJ!B28</f>
        <v>Gestión de Recursos Financieros</v>
      </c>
      <c r="C26" s="25" t="e">
        <f>GUAJ!#REF!</f>
        <v>#REF!</v>
      </c>
      <c r="D26" s="46" t="e">
        <f>GUAJ!#REF!</f>
        <v>#REF!</v>
      </c>
      <c r="E26" s="31" t="str">
        <f>GUAJ!C28</f>
        <v xml:space="preserve">Presentar el reporte mensual de verificación de actualización y cierre del aplicativo  SCR </v>
      </c>
      <c r="F26" s="33" t="str">
        <f>GUAJ!D28</f>
        <v>Informes</v>
      </c>
      <c r="G26" s="43">
        <f>GUAJ!F28</f>
        <v>2</v>
      </c>
      <c r="H26" s="55"/>
      <c r="I26" s="38">
        <f t="shared" si="0"/>
        <v>0</v>
      </c>
      <c r="J26" s="38">
        <f t="shared" si="1"/>
        <v>0</v>
      </c>
      <c r="K26" s="38"/>
      <c r="L26" s="37"/>
      <c r="M26" s="36"/>
      <c r="N26" s="36"/>
    </row>
    <row r="27" spans="1:14" ht="60" customHeight="1" x14ac:dyDescent="0.25">
      <c r="A27" s="151"/>
      <c r="B27" s="39" t="str">
        <f>GUAJ!B29</f>
        <v>Gestión Contractual</v>
      </c>
      <c r="C27" s="25" t="e">
        <f>GUAJ!#REF!</f>
        <v>#REF!</v>
      </c>
      <c r="D27" s="46" t="e">
        <f>GUAJ!#REF!</f>
        <v>#REF!</v>
      </c>
      <c r="E27" s="31" t="str">
        <f>GUAJ!C31</f>
        <v>Mantener actualizado el inventario de bienes muebles e inmuebles  y consolidar  levantamiento físico anual de inventarios de la entidad y en comodato</v>
      </c>
      <c r="F27" s="33" t="str">
        <f>GUAJ!D31</f>
        <v>Inventario Actualizado</v>
      </c>
      <c r="G27" s="43">
        <f>GUAJ!F31</f>
        <v>0.15</v>
      </c>
      <c r="H27" s="55"/>
      <c r="I27" s="38">
        <f t="shared" si="0"/>
        <v>0</v>
      </c>
      <c r="J27" s="38">
        <f t="shared" si="1"/>
        <v>0</v>
      </c>
      <c r="K27" s="38"/>
      <c r="L27" s="28"/>
      <c r="M27" s="27"/>
      <c r="N27" s="27"/>
    </row>
    <row r="28" spans="1:14" ht="60" customHeight="1" x14ac:dyDescent="0.25">
      <c r="A28" s="151"/>
      <c r="B28" s="39" t="str">
        <f>GUAJ!B32</f>
        <v>Gestión Documental</v>
      </c>
      <c r="C28" s="25" t="e">
        <f>GUAJ!#REF!</f>
        <v>#REF!</v>
      </c>
      <c r="D28" s="46" t="e">
        <f>GUAJ!#REF!</f>
        <v>#REF!</v>
      </c>
      <c r="E28" s="31" t="str">
        <f>GUAJ!C32</f>
        <v>Trasferir archivos de gestión al archivo central</v>
      </c>
      <c r="F28" s="33" t="str">
        <f>GUAJ!D32</f>
        <v xml:space="preserve"> Informe de avance archivos transferido</v>
      </c>
      <c r="G28" s="43">
        <f>GUAJ!F32</f>
        <v>0.16666666666666669</v>
      </c>
      <c r="H28" s="55"/>
      <c r="I28" s="38">
        <f t="shared" si="0"/>
        <v>0</v>
      </c>
      <c r="J28" s="38">
        <f t="shared" si="1"/>
        <v>0</v>
      </c>
      <c r="K28" s="38"/>
      <c r="L28" s="37"/>
      <c r="M28" s="30"/>
      <c r="N28" s="30"/>
    </row>
    <row r="29" spans="1:14" ht="60" customHeight="1" x14ac:dyDescent="0.25">
      <c r="A29" s="152"/>
      <c r="B29" s="39">
        <f>GUAJ!B33</f>
        <v>0</v>
      </c>
      <c r="C29" s="25" t="e">
        <f>GUAJ!#REF!</f>
        <v>#REF!</v>
      </c>
      <c r="D29" s="46" t="e">
        <f>GUAJ!#REF!</f>
        <v>#REF!</v>
      </c>
      <c r="E29" s="31" t="str">
        <f>GUAJ!C33</f>
        <v>Realizar el proceso de baja o enajenación de la papelería sobrante de los procesos electorales y de aquella cuyo su destino final sea la eliminación de acuerdo a las TRD</v>
      </c>
      <c r="F29" s="33" t="str">
        <f>GUAJ!D33</f>
        <v>Papelería dada de baja o enajenada</v>
      </c>
      <c r="G29" s="43">
        <f>GUAJ!F33</f>
        <v>0</v>
      </c>
      <c r="H29" s="55"/>
      <c r="I29" s="38" t="e">
        <f t="shared" si="0"/>
        <v>#DIV/0!</v>
      </c>
      <c r="J29" s="38" t="e">
        <f t="shared" si="1"/>
        <v>#DIV/0!</v>
      </c>
      <c r="K29" s="38"/>
      <c r="L29" s="37"/>
      <c r="M29" s="30"/>
      <c r="N29" s="30"/>
    </row>
    <row r="30" spans="1:14" ht="33" customHeight="1" x14ac:dyDescent="0.25">
      <c r="A30" s="157" t="s">
        <v>18</v>
      </c>
      <c r="B30" s="157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</row>
    <row r="31" spans="1:14" ht="36" customHeight="1" x14ac:dyDescent="0.25">
      <c r="A31" s="158" t="s">
        <v>19</v>
      </c>
      <c r="B31" s="159"/>
      <c r="C31" s="154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6"/>
    </row>
    <row r="32" spans="1:14" ht="15.75" x14ac:dyDescent="0.25">
      <c r="A32" s="24"/>
      <c r="B32" s="24"/>
      <c r="C32" s="24"/>
      <c r="D32" s="26"/>
      <c r="E32" s="26"/>
      <c r="F32" s="32"/>
      <c r="G32" s="26"/>
      <c r="H32" s="26"/>
      <c r="I32" s="26"/>
      <c r="J32" s="26"/>
      <c r="K32" s="26"/>
      <c r="L32" s="26"/>
      <c r="M32" s="26"/>
      <c r="N32" s="26"/>
    </row>
    <row r="33" spans="1:14" ht="15.75" x14ac:dyDescent="0.25">
      <c r="A33" s="24"/>
      <c r="B33" s="24"/>
      <c r="C33" s="24"/>
      <c r="D33" s="26"/>
      <c r="E33" s="26"/>
      <c r="F33" s="32"/>
      <c r="G33" s="26"/>
      <c r="H33" s="26"/>
      <c r="I33" s="26"/>
      <c r="J33" s="26"/>
      <c r="K33" s="26"/>
      <c r="L33" s="26"/>
      <c r="M33" s="26"/>
      <c r="N33" s="26"/>
    </row>
    <row r="34" spans="1:14" ht="15.75" x14ac:dyDescent="0.25">
      <c r="A34" s="24"/>
      <c r="B34" s="24"/>
      <c r="C34" s="24"/>
      <c r="D34" s="26"/>
      <c r="E34" s="26"/>
      <c r="F34" s="32"/>
      <c r="G34" s="26"/>
      <c r="H34" s="26"/>
      <c r="I34" s="26"/>
      <c r="J34" s="26"/>
      <c r="K34" s="26"/>
      <c r="L34" s="26"/>
      <c r="M34" s="26"/>
      <c r="N34" s="26"/>
    </row>
    <row r="35" spans="1:14" ht="15.75" x14ac:dyDescent="0.25">
      <c r="A35" s="24"/>
      <c r="B35" s="24"/>
      <c r="C35" s="24"/>
      <c r="D35" s="26"/>
      <c r="E35" s="26"/>
      <c r="F35" s="32"/>
      <c r="G35" s="26"/>
      <c r="H35" s="26"/>
      <c r="I35" s="26"/>
      <c r="J35" s="26"/>
      <c r="K35" s="26"/>
      <c r="L35" s="26"/>
      <c r="M35" s="26"/>
      <c r="N35" s="26"/>
    </row>
    <row r="36" spans="1:14" ht="15.75" x14ac:dyDescent="0.25">
      <c r="A36" s="24"/>
      <c r="B36" s="24"/>
      <c r="C36" s="24"/>
      <c r="D36" s="26"/>
      <c r="E36" s="26"/>
      <c r="F36" s="32"/>
      <c r="G36" s="26"/>
      <c r="H36" s="26"/>
      <c r="I36" s="26"/>
      <c r="J36" s="26"/>
      <c r="K36" s="26"/>
      <c r="L36" s="26"/>
      <c r="M36" s="26"/>
      <c r="N36" s="26"/>
    </row>
    <row r="37" spans="1:14" ht="15.75" x14ac:dyDescent="0.25">
      <c r="A37" s="24"/>
      <c r="B37" s="24"/>
      <c r="C37" s="24"/>
      <c r="D37" s="26"/>
      <c r="E37" s="26"/>
      <c r="F37" s="32"/>
      <c r="G37" s="26"/>
      <c r="H37" s="26"/>
      <c r="I37" s="26"/>
      <c r="J37" s="26"/>
      <c r="K37" s="26"/>
      <c r="L37" s="26"/>
      <c r="M37" s="26"/>
      <c r="N37" s="26"/>
    </row>
    <row r="38" spans="1:14" ht="15.75" x14ac:dyDescent="0.25">
      <c r="A38" s="24"/>
      <c r="B38" s="24"/>
      <c r="C38" s="24"/>
      <c r="D38" s="26"/>
      <c r="E38" s="26"/>
      <c r="F38" s="32"/>
      <c r="G38" s="26"/>
      <c r="H38" s="26"/>
      <c r="I38" s="26"/>
      <c r="J38" s="26"/>
      <c r="K38" s="26"/>
      <c r="L38" s="26"/>
      <c r="M38" s="26"/>
      <c r="N38" s="26"/>
    </row>
    <row r="39" spans="1:14" ht="15.75" x14ac:dyDescent="0.25">
      <c r="A39" s="24"/>
      <c r="B39" s="24"/>
      <c r="C39" s="24"/>
      <c r="D39" s="26"/>
      <c r="E39" s="26"/>
      <c r="F39" s="32"/>
      <c r="G39" s="26"/>
      <c r="H39" s="26"/>
      <c r="I39" s="26"/>
      <c r="J39" s="26"/>
      <c r="K39" s="26"/>
      <c r="L39" s="26"/>
      <c r="M39" s="26"/>
      <c r="N39" s="26"/>
    </row>
    <row r="40" spans="1:14" ht="15.75" x14ac:dyDescent="0.25">
      <c r="A40" s="24"/>
      <c r="B40" s="24"/>
      <c r="C40" s="24"/>
      <c r="D40" s="26"/>
      <c r="E40" s="26"/>
      <c r="F40" s="32"/>
      <c r="G40" s="26"/>
      <c r="H40" s="26"/>
      <c r="I40" s="26"/>
      <c r="J40" s="26"/>
      <c r="K40" s="26"/>
      <c r="L40" s="26"/>
      <c r="M40" s="26"/>
      <c r="N40" s="26"/>
    </row>
    <row r="41" spans="1:14" ht="15.75" x14ac:dyDescent="0.25">
      <c r="D41" s="26"/>
      <c r="E41" s="26"/>
      <c r="F41" s="32"/>
      <c r="G41" s="26"/>
      <c r="H41" s="26"/>
      <c r="I41" s="26"/>
      <c r="J41" s="26"/>
      <c r="K41" s="26"/>
      <c r="L41" s="26"/>
      <c r="M41" s="26"/>
      <c r="N41" s="26"/>
    </row>
    <row r="42" spans="1:14" ht="15.75" x14ac:dyDescent="0.25">
      <c r="D42" s="26"/>
      <c r="E42" s="26"/>
      <c r="F42" s="32"/>
      <c r="G42" s="26"/>
      <c r="H42" s="26"/>
      <c r="I42" s="26"/>
      <c r="J42" s="26"/>
      <c r="K42" s="26"/>
      <c r="L42" s="26"/>
      <c r="M42" s="26"/>
      <c r="N42" s="26"/>
    </row>
    <row r="43" spans="1:14" ht="15.75" x14ac:dyDescent="0.25">
      <c r="D43" s="26"/>
      <c r="E43" s="26"/>
      <c r="F43" s="32"/>
      <c r="G43" s="26"/>
      <c r="H43" s="26"/>
      <c r="I43" s="26"/>
      <c r="J43" s="26"/>
      <c r="K43" s="26"/>
      <c r="L43" s="26"/>
      <c r="M43" s="26"/>
      <c r="N43" s="26"/>
    </row>
    <row r="44" spans="1:14" ht="15.75" x14ac:dyDescent="0.25">
      <c r="D44" s="26"/>
      <c r="E44" s="26"/>
      <c r="F44" s="32"/>
      <c r="G44" s="26"/>
      <c r="H44" s="26"/>
      <c r="I44" s="26"/>
      <c r="J44" s="26"/>
      <c r="K44" s="26"/>
      <c r="L44" s="26"/>
      <c r="M44" s="26"/>
      <c r="N44" s="26"/>
    </row>
    <row r="45" spans="1:14" ht="15.75" x14ac:dyDescent="0.25">
      <c r="D45" s="26"/>
      <c r="E45" s="26"/>
      <c r="F45" s="32"/>
      <c r="G45" s="26"/>
      <c r="H45" s="26"/>
      <c r="I45" s="26"/>
      <c r="J45" s="26"/>
      <c r="K45" s="26"/>
      <c r="L45" s="26"/>
      <c r="M45" s="26"/>
      <c r="N45" s="26"/>
    </row>
    <row r="46" spans="1:14" ht="15.75" x14ac:dyDescent="0.25">
      <c r="D46" s="26"/>
      <c r="E46" s="26"/>
      <c r="F46" s="32"/>
      <c r="G46" s="26"/>
      <c r="H46" s="26"/>
      <c r="I46" s="26"/>
      <c r="J46" s="26"/>
      <c r="K46" s="26"/>
      <c r="L46" s="26"/>
      <c r="M46" s="26"/>
      <c r="N46" s="26"/>
    </row>
    <row r="47" spans="1:14" ht="15.75" x14ac:dyDescent="0.25">
      <c r="D47" s="26"/>
      <c r="E47" s="26"/>
      <c r="F47" s="32"/>
      <c r="G47" s="26"/>
      <c r="H47" s="26"/>
      <c r="I47" s="26"/>
      <c r="J47" s="26"/>
      <c r="K47" s="26"/>
      <c r="L47" s="26"/>
      <c r="M47" s="26"/>
      <c r="N47" s="26"/>
    </row>
    <row r="48" spans="1:14" ht="15.75" x14ac:dyDescent="0.25">
      <c r="D48" s="26"/>
      <c r="E48" s="26"/>
      <c r="F48" s="32"/>
      <c r="G48" s="26"/>
      <c r="H48" s="26"/>
      <c r="I48" s="26"/>
      <c r="J48" s="26"/>
      <c r="K48" s="26"/>
      <c r="L48" s="26"/>
      <c r="M48" s="26"/>
      <c r="N48" s="26"/>
    </row>
    <row r="49" spans="4:14" ht="15.75" x14ac:dyDescent="0.25">
      <c r="D49" s="26"/>
      <c r="E49" s="26"/>
      <c r="F49" s="32"/>
      <c r="G49" s="26"/>
      <c r="H49" s="26"/>
      <c r="I49" s="26"/>
      <c r="J49" s="26"/>
      <c r="K49" s="26"/>
      <c r="L49" s="26"/>
      <c r="M49" s="26"/>
      <c r="N49" s="26"/>
    </row>
    <row r="50" spans="4:14" ht="15.75" x14ac:dyDescent="0.25">
      <c r="D50" s="26"/>
      <c r="E50" s="26"/>
      <c r="F50" s="32"/>
      <c r="G50" s="26"/>
      <c r="H50" s="26"/>
      <c r="I50" s="26"/>
      <c r="J50" s="26"/>
      <c r="K50" s="26"/>
      <c r="L50" s="26"/>
      <c r="M50" s="26"/>
      <c r="N50" s="26"/>
    </row>
    <row r="51" spans="4:14" ht="15.75" x14ac:dyDescent="0.25">
      <c r="D51" s="26"/>
      <c r="E51" s="26"/>
      <c r="F51" s="32"/>
      <c r="G51" s="26"/>
      <c r="H51" s="26"/>
      <c r="I51" s="26"/>
      <c r="J51" s="26"/>
      <c r="K51" s="26"/>
      <c r="L51" s="26"/>
      <c r="M51" s="26"/>
      <c r="N51" s="26"/>
    </row>
    <row r="52" spans="4:14" ht="15.75" x14ac:dyDescent="0.25">
      <c r="D52" s="26"/>
      <c r="E52" s="26"/>
      <c r="F52" s="32"/>
      <c r="G52" s="26"/>
      <c r="H52" s="26"/>
      <c r="I52" s="26"/>
      <c r="J52" s="26"/>
      <c r="K52" s="26"/>
      <c r="L52" s="26"/>
      <c r="M52" s="26"/>
      <c r="N52" s="26"/>
    </row>
    <row r="53" spans="4:14" ht="15.75" x14ac:dyDescent="0.25">
      <c r="D53" s="26"/>
      <c r="E53" s="26"/>
      <c r="F53" s="32"/>
      <c r="G53" s="26"/>
      <c r="H53" s="26"/>
      <c r="I53" s="26"/>
      <c r="J53" s="26"/>
      <c r="K53" s="26"/>
      <c r="L53" s="26"/>
      <c r="M53" s="26"/>
      <c r="N53" s="26"/>
    </row>
    <row r="54" spans="4:14" ht="15.75" x14ac:dyDescent="0.25">
      <c r="D54" s="26"/>
      <c r="E54" s="26"/>
      <c r="F54" s="32"/>
      <c r="G54" s="26"/>
      <c r="H54" s="26"/>
      <c r="I54" s="26"/>
      <c r="J54" s="26"/>
      <c r="K54" s="26"/>
      <c r="L54" s="26"/>
      <c r="M54" s="26"/>
      <c r="N54" s="26"/>
    </row>
  </sheetData>
  <mergeCells count="19">
    <mergeCell ref="A1:D2"/>
    <mergeCell ref="F1:L1"/>
    <mergeCell ref="F2:L2"/>
    <mergeCell ref="A3:A4"/>
    <mergeCell ref="B3:B4"/>
    <mergeCell ref="C3:C4"/>
    <mergeCell ref="D3:D4"/>
    <mergeCell ref="E3:E4"/>
    <mergeCell ref="F3:F4"/>
    <mergeCell ref="K3:K4"/>
    <mergeCell ref="A31:B31"/>
    <mergeCell ref="C31:N31"/>
    <mergeCell ref="G3:J3"/>
    <mergeCell ref="L3:L4"/>
    <mergeCell ref="M3:M4"/>
    <mergeCell ref="N3:N4"/>
    <mergeCell ref="A5:A29"/>
    <mergeCell ref="A30:B30"/>
    <mergeCell ref="C30:N30"/>
  </mergeCells>
  <pageMargins left="0.7" right="0.7" top="0.75" bottom="0.75" header="0.3" footer="0.3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topLeftCell="F1" zoomScale="70" zoomScaleNormal="70" workbookViewId="0">
      <selection activeCell="U6" sqref="U6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16.7109375" bestFit="1" customWidth="1"/>
    <col min="4" max="4" width="15" bestFit="1" customWidth="1"/>
    <col min="5" max="5" width="35.85546875" customWidth="1"/>
    <col min="6" max="6" width="25.7109375" bestFit="1" customWidth="1"/>
    <col min="7" max="9" width="11.5703125" customWidth="1"/>
    <col min="10" max="10" width="14.85546875" bestFit="1" customWidth="1"/>
    <col min="11" max="11" width="14" bestFit="1" customWidth="1"/>
    <col min="12" max="12" width="11.5703125" customWidth="1"/>
    <col min="13" max="13" width="15.5703125" bestFit="1" customWidth="1"/>
    <col min="14" max="15" width="15.5703125" customWidth="1"/>
    <col min="16" max="16" width="15.140625" customWidth="1"/>
    <col min="17" max="17" width="0" hidden="1" customWidth="1"/>
    <col min="18" max="18" width="23.5703125" customWidth="1"/>
    <col min="19" max="20" width="30" bestFit="1" customWidth="1"/>
    <col min="21" max="21" width="23" customWidth="1"/>
  </cols>
  <sheetData>
    <row r="1" spans="1:21" ht="69.95" customHeight="1" x14ac:dyDescent="0.25">
      <c r="A1" s="119"/>
      <c r="B1" s="120"/>
      <c r="C1" s="120"/>
      <c r="D1" s="120"/>
      <c r="E1" s="18" t="s">
        <v>0</v>
      </c>
      <c r="F1" s="123" t="s">
        <v>1</v>
      </c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</row>
    <row r="2" spans="1:21" ht="69.95" customHeight="1" x14ac:dyDescent="0.25">
      <c r="A2" s="121"/>
      <c r="B2" s="122"/>
      <c r="C2" s="122"/>
      <c r="D2" s="122"/>
      <c r="E2" s="18" t="s">
        <v>3</v>
      </c>
      <c r="F2" s="123" t="s">
        <v>39</v>
      </c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</row>
    <row r="3" spans="1:21" ht="15.75" customHeight="1" x14ac:dyDescent="0.25">
      <c r="A3" s="127" t="s">
        <v>5</v>
      </c>
      <c r="B3" s="127" t="s">
        <v>6</v>
      </c>
      <c r="C3" s="127" t="s">
        <v>7</v>
      </c>
      <c r="D3" s="127" t="s">
        <v>8</v>
      </c>
      <c r="E3" s="127" t="s">
        <v>9</v>
      </c>
      <c r="F3" s="173" t="s">
        <v>10</v>
      </c>
      <c r="G3" s="169" t="s">
        <v>11</v>
      </c>
      <c r="H3" s="161" t="s">
        <v>35</v>
      </c>
      <c r="I3" s="162"/>
      <c r="J3" s="162"/>
      <c r="K3" s="162"/>
      <c r="L3" s="163" t="s">
        <v>36</v>
      </c>
      <c r="M3" s="164"/>
      <c r="N3" s="164"/>
      <c r="O3" s="165"/>
      <c r="P3" s="160" t="s">
        <v>37</v>
      </c>
      <c r="Q3" s="160"/>
      <c r="R3" s="160"/>
      <c r="S3" s="61" t="s">
        <v>38</v>
      </c>
      <c r="T3" s="61" t="s">
        <v>38</v>
      </c>
      <c r="U3" s="68" t="str">
        <f>'1ER TRIMESTRE'!K5</f>
        <v>Producción total reportada al nivel central</v>
      </c>
    </row>
    <row r="4" spans="1:21" ht="47.25" x14ac:dyDescent="0.25">
      <c r="A4" s="128"/>
      <c r="B4" s="128"/>
      <c r="C4" s="128"/>
      <c r="D4" s="128"/>
      <c r="E4" s="128"/>
      <c r="F4" s="133"/>
      <c r="G4" s="128"/>
      <c r="H4" s="52" t="s">
        <v>13</v>
      </c>
      <c r="I4" s="52" t="s">
        <v>14</v>
      </c>
      <c r="J4" s="52" t="s">
        <v>15</v>
      </c>
      <c r="K4" s="53" t="s">
        <v>16</v>
      </c>
      <c r="L4" s="49" t="s">
        <v>13</v>
      </c>
      <c r="M4" s="48" t="s">
        <v>14</v>
      </c>
      <c r="N4" s="48" t="s">
        <v>15</v>
      </c>
      <c r="O4" s="50" t="s">
        <v>16</v>
      </c>
      <c r="P4" s="58" t="s">
        <v>30</v>
      </c>
      <c r="Q4" s="58"/>
      <c r="R4" s="58" t="s">
        <v>31</v>
      </c>
      <c r="S4" s="58" t="s">
        <v>30</v>
      </c>
      <c r="T4" s="58" t="s">
        <v>30</v>
      </c>
    </row>
    <row r="5" spans="1:21" x14ac:dyDescent="0.25">
      <c r="A5" s="170"/>
      <c r="B5" s="15"/>
      <c r="C5" s="3"/>
      <c r="D5" s="4"/>
      <c r="E5" s="16"/>
      <c r="F5" s="13"/>
      <c r="G5" s="19">
        <f>GUAJ!E5</f>
        <v>1</v>
      </c>
      <c r="H5" s="54">
        <f>GUAJ!F5</f>
        <v>0.16666666666666669</v>
      </c>
      <c r="I5" s="54">
        <f>GUAJ!G5</f>
        <v>0.16666666666666669</v>
      </c>
      <c r="J5" s="54">
        <f>GUAJ!J5</f>
        <v>0.16666666666666669</v>
      </c>
      <c r="K5" s="54">
        <f>GUAJ!K5</f>
        <v>0.16666666666666669</v>
      </c>
      <c r="L5" s="51">
        <f>'1ER TRIMESTRE'!H5</f>
        <v>0</v>
      </c>
      <c r="M5" s="56">
        <f>'2DO TRIMESTRE '!H5</f>
        <v>0</v>
      </c>
      <c r="N5" s="56">
        <f>'3ER TRIMESTRE'!H5</f>
        <v>0</v>
      </c>
      <c r="O5" s="57">
        <f>'4TO TRIMESTRE '!H5</f>
        <v>0</v>
      </c>
      <c r="P5" s="59">
        <f>+L5+M5+N5+O5</f>
        <v>0</v>
      </c>
      <c r="Q5" s="60">
        <f>+P5/G5</f>
        <v>0</v>
      </c>
      <c r="R5" s="60">
        <f>IF(SUM(Q5)&gt;100%," 100%",SUM(Q5))</f>
        <v>0</v>
      </c>
      <c r="S5" s="62" t="e">
        <f>AVERAGE(R5:R22)</f>
        <v>#REF!</v>
      </c>
      <c r="T5" s="63"/>
      <c r="U5" s="68" t="str">
        <f>'1ER TRIMESTRE'!K5</f>
        <v>Producción total reportada al nivel central</v>
      </c>
    </row>
    <row r="6" spans="1:21" x14ac:dyDescent="0.25">
      <c r="A6" s="171"/>
      <c r="B6" s="15"/>
      <c r="C6" s="3"/>
      <c r="D6" s="4"/>
      <c r="E6" s="16"/>
      <c r="F6" s="9"/>
      <c r="G6" s="19">
        <f>GUAJ!E6</f>
        <v>6</v>
      </c>
      <c r="H6" s="54">
        <f>GUAJ!F6</f>
        <v>1</v>
      </c>
      <c r="I6" s="54">
        <f>GUAJ!G6</f>
        <v>1</v>
      </c>
      <c r="J6" s="54">
        <f>GUAJ!J6</f>
        <v>1</v>
      </c>
      <c r="K6" s="54">
        <f>GUAJ!K6</f>
        <v>1</v>
      </c>
      <c r="L6" s="51">
        <f>'1ER TRIMESTRE'!H6</f>
        <v>0</v>
      </c>
      <c r="M6" s="56">
        <f>'2DO TRIMESTRE '!H6</f>
        <v>0</v>
      </c>
      <c r="N6" s="56">
        <f>'3ER TRIMESTRE'!H6</f>
        <v>0</v>
      </c>
      <c r="O6" s="57">
        <f>'4TO TRIMESTRE '!H6</f>
        <v>0</v>
      </c>
      <c r="P6" s="59">
        <f t="shared" ref="P6:P29" si="0">+L6+M6+N6+O6</f>
        <v>0</v>
      </c>
      <c r="Q6" s="60">
        <f t="shared" ref="Q6:Q29" si="1">+P6/G6</f>
        <v>0</v>
      </c>
      <c r="R6" s="60">
        <f t="shared" ref="R6:R29" si="2">IF(SUM(Q6)&gt;100%," 100%",SUM(Q6))</f>
        <v>0</v>
      </c>
      <c r="S6" s="64"/>
      <c r="T6" s="65"/>
    </row>
    <row r="7" spans="1:21" x14ac:dyDescent="0.25">
      <c r="A7" s="171"/>
      <c r="B7" s="15"/>
      <c r="C7" s="3"/>
      <c r="D7" s="4"/>
      <c r="E7" s="16"/>
      <c r="F7" s="14"/>
      <c r="G7" s="19">
        <f>GUAJ!E7</f>
        <v>6</v>
      </c>
      <c r="H7" s="54">
        <f>GUAJ!F7</f>
        <v>1</v>
      </c>
      <c r="I7" s="54">
        <f>GUAJ!G7</f>
        <v>1</v>
      </c>
      <c r="J7" s="54">
        <f>GUAJ!J7</f>
        <v>1</v>
      </c>
      <c r="K7" s="54">
        <f>GUAJ!K7</f>
        <v>1</v>
      </c>
      <c r="L7" s="51">
        <f>'1ER TRIMESTRE'!H7</f>
        <v>0</v>
      </c>
      <c r="M7" s="56">
        <f>'2DO TRIMESTRE '!H7</f>
        <v>0</v>
      </c>
      <c r="N7" s="56">
        <f>'3ER TRIMESTRE'!H7</f>
        <v>0</v>
      </c>
      <c r="O7" s="57">
        <f>'4TO TRIMESTRE '!H7</f>
        <v>0</v>
      </c>
      <c r="P7" s="59">
        <f t="shared" si="0"/>
        <v>0</v>
      </c>
      <c r="Q7" s="60">
        <f t="shared" si="1"/>
        <v>0</v>
      </c>
      <c r="R7" s="60">
        <f t="shared" si="2"/>
        <v>0</v>
      </c>
      <c r="S7" s="64"/>
      <c r="T7" s="65"/>
    </row>
    <row r="8" spans="1:21" x14ac:dyDescent="0.25">
      <c r="A8" s="171"/>
      <c r="B8" s="15"/>
      <c r="C8" s="3"/>
      <c r="D8" s="4"/>
      <c r="E8" s="16"/>
      <c r="F8" s="14"/>
      <c r="G8" s="19" t="e">
        <f>GUAJ!#REF!</f>
        <v>#REF!</v>
      </c>
      <c r="H8" s="54" t="e">
        <f>GUAJ!#REF!</f>
        <v>#REF!</v>
      </c>
      <c r="I8" s="54" t="e">
        <f>GUAJ!#REF!</f>
        <v>#REF!</v>
      </c>
      <c r="J8" s="54" t="e">
        <f>GUAJ!#REF!</f>
        <v>#REF!</v>
      </c>
      <c r="K8" s="54" t="e">
        <f>GUAJ!#REF!</f>
        <v>#REF!</v>
      </c>
      <c r="L8" s="51">
        <f>'1ER TRIMESTRE'!H8</f>
        <v>0</v>
      </c>
      <c r="M8" s="56">
        <f>'2DO TRIMESTRE '!H8</f>
        <v>0</v>
      </c>
      <c r="N8" s="56">
        <f>'3ER TRIMESTRE'!H8</f>
        <v>0</v>
      </c>
      <c r="O8" s="57">
        <f>'4TO TRIMESTRE '!H8</f>
        <v>0</v>
      </c>
      <c r="P8" s="59">
        <f t="shared" si="0"/>
        <v>0</v>
      </c>
      <c r="Q8" s="60" t="e">
        <f t="shared" si="1"/>
        <v>#REF!</v>
      </c>
      <c r="R8" s="60" t="e">
        <f t="shared" si="2"/>
        <v>#REF!</v>
      </c>
      <c r="S8" s="64"/>
      <c r="T8" s="65"/>
    </row>
    <row r="9" spans="1:21" x14ac:dyDescent="0.25">
      <c r="A9" s="171"/>
      <c r="B9" s="15"/>
      <c r="C9" s="3"/>
      <c r="D9" s="4"/>
      <c r="E9" s="16"/>
      <c r="F9" s="14"/>
      <c r="G9" s="19">
        <f>GUAJ!E8</f>
        <v>1</v>
      </c>
      <c r="H9" s="54">
        <f>GUAJ!F8</f>
        <v>0.16666666666666669</v>
      </c>
      <c r="I9" s="54">
        <f>GUAJ!G8</f>
        <v>0.16666666666666669</v>
      </c>
      <c r="J9" s="54">
        <f>GUAJ!J8</f>
        <v>0.16666666666666669</v>
      </c>
      <c r="K9" s="54">
        <f>GUAJ!K8</f>
        <v>0.16666666666666669</v>
      </c>
      <c r="L9" s="51">
        <f>'1ER TRIMESTRE'!H9</f>
        <v>0</v>
      </c>
      <c r="M9" s="56">
        <f>'2DO TRIMESTRE '!H9</f>
        <v>0</v>
      </c>
      <c r="N9" s="56">
        <f>'3ER TRIMESTRE'!H9</f>
        <v>0</v>
      </c>
      <c r="O9" s="57">
        <f>'4TO TRIMESTRE '!H9</f>
        <v>0</v>
      </c>
      <c r="P9" s="59">
        <f t="shared" si="0"/>
        <v>0</v>
      </c>
      <c r="Q9" s="60">
        <f t="shared" si="1"/>
        <v>0</v>
      </c>
      <c r="R9" s="60">
        <f t="shared" si="2"/>
        <v>0</v>
      </c>
      <c r="S9" s="64"/>
      <c r="T9" s="65"/>
    </row>
    <row r="10" spans="1:21" x14ac:dyDescent="0.25">
      <c r="A10" s="171"/>
      <c r="B10" s="15"/>
      <c r="C10" s="3"/>
      <c r="D10" s="4"/>
      <c r="E10" s="16"/>
      <c r="F10" s="14"/>
      <c r="G10" s="19">
        <f>GUAJ!E20</f>
        <v>4</v>
      </c>
      <c r="H10" s="54">
        <f>GUAJ!F20</f>
        <v>0</v>
      </c>
      <c r="I10" s="54">
        <f>GUAJ!G20</f>
        <v>1</v>
      </c>
      <c r="J10" s="54">
        <f>GUAJ!J20</f>
        <v>1</v>
      </c>
      <c r="K10" s="54">
        <f>GUAJ!K20</f>
        <v>1</v>
      </c>
      <c r="L10" s="51">
        <f>'1ER TRIMESTRE'!H10</f>
        <v>0</v>
      </c>
      <c r="M10" s="56">
        <f>'2DO TRIMESTRE '!H10</f>
        <v>0</v>
      </c>
      <c r="N10" s="56">
        <f>'3ER TRIMESTRE'!H10</f>
        <v>0</v>
      </c>
      <c r="O10" s="57">
        <f>'4TO TRIMESTRE '!H10</f>
        <v>0</v>
      </c>
      <c r="P10" s="59">
        <f t="shared" si="0"/>
        <v>0</v>
      </c>
      <c r="Q10" s="60">
        <f t="shared" si="1"/>
        <v>0</v>
      </c>
      <c r="R10" s="60">
        <f t="shared" si="2"/>
        <v>0</v>
      </c>
      <c r="S10" s="64"/>
      <c r="T10" s="65"/>
    </row>
    <row r="11" spans="1:21" x14ac:dyDescent="0.25">
      <c r="A11" s="171"/>
      <c r="B11" s="15"/>
      <c r="C11" s="3"/>
      <c r="D11" s="4"/>
      <c r="E11" s="16"/>
      <c r="F11" s="14"/>
      <c r="G11" s="19">
        <f>GUAJ!E21</f>
        <v>1</v>
      </c>
      <c r="H11" s="54">
        <f>GUAJ!F21</f>
        <v>0.16666666666666669</v>
      </c>
      <c r="I11" s="54">
        <f>GUAJ!G21</f>
        <v>0.16666666666666669</v>
      </c>
      <c r="J11" s="54">
        <f>GUAJ!J21</f>
        <v>0.16666666666666669</v>
      </c>
      <c r="K11" s="54">
        <f>GUAJ!K21</f>
        <v>0.16666666666666669</v>
      </c>
      <c r="L11" s="51">
        <f>'1ER TRIMESTRE'!H11</f>
        <v>0</v>
      </c>
      <c r="M11" s="56">
        <f>'2DO TRIMESTRE '!H11</f>
        <v>0</v>
      </c>
      <c r="N11" s="56">
        <f>'3ER TRIMESTRE'!H11</f>
        <v>0</v>
      </c>
      <c r="O11" s="57">
        <f>'4TO TRIMESTRE '!H11</f>
        <v>0</v>
      </c>
      <c r="P11" s="59">
        <f t="shared" si="0"/>
        <v>0</v>
      </c>
      <c r="Q11" s="60">
        <f t="shared" si="1"/>
        <v>0</v>
      </c>
      <c r="R11" s="60">
        <f t="shared" si="2"/>
        <v>0</v>
      </c>
      <c r="S11" s="64"/>
      <c r="T11" s="65"/>
    </row>
    <row r="12" spans="1:21" x14ac:dyDescent="0.25">
      <c r="A12" s="171"/>
      <c r="B12" s="15"/>
      <c r="C12" s="3"/>
      <c r="D12" s="4"/>
      <c r="E12" s="16"/>
      <c r="F12" s="14"/>
      <c r="G12" s="19">
        <f>GUAJ!E22</f>
        <v>12</v>
      </c>
      <c r="H12" s="54">
        <f>GUAJ!F22</f>
        <v>2</v>
      </c>
      <c r="I12" s="54">
        <f>GUAJ!G22</f>
        <v>2</v>
      </c>
      <c r="J12" s="54">
        <f>GUAJ!J22</f>
        <v>2</v>
      </c>
      <c r="K12" s="54">
        <f>GUAJ!K22</f>
        <v>2</v>
      </c>
      <c r="L12" s="51">
        <f>'1ER TRIMESTRE'!H12</f>
        <v>0</v>
      </c>
      <c r="M12" s="56">
        <f>'2DO TRIMESTRE '!H12</f>
        <v>0</v>
      </c>
      <c r="N12" s="56">
        <f>'3ER TRIMESTRE'!H12</f>
        <v>0</v>
      </c>
      <c r="O12" s="57">
        <f>'4TO TRIMESTRE '!H12</f>
        <v>0</v>
      </c>
      <c r="P12" s="59">
        <f t="shared" si="0"/>
        <v>0</v>
      </c>
      <c r="Q12" s="60">
        <f t="shared" si="1"/>
        <v>0</v>
      </c>
      <c r="R12" s="60">
        <f t="shared" si="2"/>
        <v>0</v>
      </c>
      <c r="S12" s="64"/>
      <c r="T12" s="65"/>
    </row>
    <row r="13" spans="1:21" x14ac:dyDescent="0.25">
      <c r="A13" s="171"/>
      <c r="B13" s="15"/>
      <c r="C13" s="3"/>
      <c r="D13" s="4"/>
      <c r="E13" s="16"/>
      <c r="F13" s="14"/>
      <c r="G13" s="19">
        <f>GUAJ!E23</f>
        <v>6</v>
      </c>
      <c r="H13" s="54">
        <f>GUAJ!F23</f>
        <v>1</v>
      </c>
      <c r="I13" s="54">
        <f>GUAJ!G23</f>
        <v>1</v>
      </c>
      <c r="J13" s="54">
        <f>GUAJ!J23</f>
        <v>1</v>
      </c>
      <c r="K13" s="54">
        <f>GUAJ!K23</f>
        <v>1</v>
      </c>
      <c r="L13" s="51">
        <f>'1ER TRIMESTRE'!H13</f>
        <v>0</v>
      </c>
      <c r="M13" s="56">
        <f>'2DO TRIMESTRE '!H13</f>
        <v>0</v>
      </c>
      <c r="N13" s="56">
        <f>'3ER TRIMESTRE'!H13</f>
        <v>0</v>
      </c>
      <c r="O13" s="57">
        <f>'4TO TRIMESTRE '!H13</f>
        <v>0</v>
      </c>
      <c r="P13" s="59">
        <f t="shared" si="0"/>
        <v>0</v>
      </c>
      <c r="Q13" s="60">
        <f t="shared" si="1"/>
        <v>0</v>
      </c>
      <c r="R13" s="60">
        <f t="shared" si="2"/>
        <v>0</v>
      </c>
      <c r="S13" s="64"/>
      <c r="T13" s="65"/>
    </row>
    <row r="14" spans="1:21" x14ac:dyDescent="0.25">
      <c r="A14" s="171"/>
      <c r="B14" s="15"/>
      <c r="C14" s="3"/>
      <c r="D14" s="4"/>
      <c r="E14" s="16"/>
      <c r="F14" s="14"/>
      <c r="G14" s="19">
        <f>GUAJ!E24</f>
        <v>1</v>
      </c>
      <c r="H14" s="54">
        <f>GUAJ!F24</f>
        <v>0</v>
      </c>
      <c r="I14" s="54">
        <f>GUAJ!G24</f>
        <v>0</v>
      </c>
      <c r="J14" s="54">
        <f>GUAJ!J24</f>
        <v>0</v>
      </c>
      <c r="K14" s="54">
        <f>GUAJ!K24</f>
        <v>0</v>
      </c>
      <c r="L14" s="51">
        <f>'1ER TRIMESTRE'!H14</f>
        <v>0</v>
      </c>
      <c r="M14" s="56">
        <f>'2DO TRIMESTRE '!H14</f>
        <v>0</v>
      </c>
      <c r="N14" s="56">
        <f>'3ER TRIMESTRE'!H14</f>
        <v>0</v>
      </c>
      <c r="O14" s="57">
        <f>'4TO TRIMESTRE '!H14</f>
        <v>0</v>
      </c>
      <c r="P14" s="59">
        <f t="shared" si="0"/>
        <v>0</v>
      </c>
      <c r="Q14" s="60">
        <f t="shared" si="1"/>
        <v>0</v>
      </c>
      <c r="R14" s="60">
        <f t="shared" si="2"/>
        <v>0</v>
      </c>
      <c r="S14" s="64"/>
      <c r="T14" s="65"/>
    </row>
    <row r="15" spans="1:21" x14ac:dyDescent="0.25">
      <c r="A15" s="171"/>
      <c r="B15" s="15"/>
      <c r="C15" s="3"/>
      <c r="D15" s="4"/>
      <c r="E15" s="16"/>
      <c r="F15" s="14"/>
      <c r="G15" s="19">
        <f>GUAJ!E25</f>
        <v>3</v>
      </c>
      <c r="H15" s="54">
        <f>GUAJ!F25</f>
        <v>0</v>
      </c>
      <c r="I15" s="54">
        <f>GUAJ!G25</f>
        <v>0</v>
      </c>
      <c r="J15" s="54">
        <f>GUAJ!J25</f>
        <v>0</v>
      </c>
      <c r="K15" s="54">
        <f>GUAJ!K25</f>
        <v>0</v>
      </c>
      <c r="L15" s="51">
        <f>'1ER TRIMESTRE'!H15</f>
        <v>0</v>
      </c>
      <c r="M15" s="56">
        <f>'2DO TRIMESTRE '!H15</f>
        <v>0</v>
      </c>
      <c r="N15" s="56">
        <f>'3ER TRIMESTRE'!H15</f>
        <v>0</v>
      </c>
      <c r="O15" s="57">
        <f>'4TO TRIMESTRE '!H15</f>
        <v>0</v>
      </c>
      <c r="P15" s="59">
        <f t="shared" si="0"/>
        <v>0</v>
      </c>
      <c r="Q15" s="60">
        <f t="shared" si="1"/>
        <v>0</v>
      </c>
      <c r="R15" s="60">
        <f t="shared" si="2"/>
        <v>0</v>
      </c>
      <c r="S15" s="64"/>
      <c r="T15" s="65"/>
    </row>
    <row r="16" spans="1:21" x14ac:dyDescent="0.25">
      <c r="A16" s="171"/>
      <c r="B16" s="15"/>
      <c r="C16" s="3"/>
      <c r="D16" s="4"/>
      <c r="E16" s="16"/>
      <c r="F16" s="8"/>
      <c r="G16" s="19">
        <f>GUAJ!E26</f>
        <v>1</v>
      </c>
      <c r="H16" s="54">
        <f>GUAJ!F26</f>
        <v>0</v>
      </c>
      <c r="I16" s="54">
        <f>GUAJ!G26</f>
        <v>0</v>
      </c>
      <c r="J16" s="54">
        <f>GUAJ!J26</f>
        <v>1</v>
      </c>
      <c r="K16" s="54">
        <f>GUAJ!K26</f>
        <v>0</v>
      </c>
      <c r="L16" s="51">
        <f>'1ER TRIMESTRE'!H16</f>
        <v>0</v>
      </c>
      <c r="M16" s="56">
        <f>'2DO TRIMESTRE '!H16</f>
        <v>0</v>
      </c>
      <c r="N16" s="56">
        <f>'3ER TRIMESTRE'!H16</f>
        <v>0</v>
      </c>
      <c r="O16" s="57">
        <f>'4TO TRIMESTRE '!H16</f>
        <v>0</v>
      </c>
      <c r="P16" s="59">
        <f t="shared" si="0"/>
        <v>0</v>
      </c>
      <c r="Q16" s="60">
        <f t="shared" si="1"/>
        <v>0</v>
      </c>
      <c r="R16" s="60">
        <f t="shared" si="2"/>
        <v>0</v>
      </c>
      <c r="S16" s="64"/>
      <c r="T16" s="65"/>
    </row>
    <row r="17" spans="1:20" x14ac:dyDescent="0.25">
      <c r="A17" s="171"/>
      <c r="B17" s="15"/>
      <c r="C17" s="3"/>
      <c r="D17" s="4"/>
      <c r="E17" s="16"/>
      <c r="F17" s="8"/>
      <c r="G17" s="19">
        <f>GUAJ!E27</f>
        <v>0</v>
      </c>
      <c r="H17" s="54">
        <f>GUAJ!F27</f>
        <v>0</v>
      </c>
      <c r="I17" s="54">
        <f>GUAJ!G27</f>
        <v>0</v>
      </c>
      <c r="J17" s="54">
        <f>GUAJ!J27</f>
        <v>3</v>
      </c>
      <c r="K17" s="54">
        <f>GUAJ!K27</f>
        <v>0</v>
      </c>
      <c r="L17" s="51">
        <f>'1ER TRIMESTRE'!H17</f>
        <v>0</v>
      </c>
      <c r="M17" s="56">
        <f>'2DO TRIMESTRE '!H17</f>
        <v>0</v>
      </c>
      <c r="N17" s="56">
        <f>'3ER TRIMESTRE'!H17</f>
        <v>0</v>
      </c>
      <c r="O17" s="57">
        <f>'4TO TRIMESTRE '!H17</f>
        <v>0</v>
      </c>
      <c r="P17" s="59">
        <f t="shared" si="0"/>
        <v>0</v>
      </c>
      <c r="Q17" s="60" t="e">
        <f t="shared" si="1"/>
        <v>#DIV/0!</v>
      </c>
      <c r="R17" s="60" t="e">
        <f t="shared" si="2"/>
        <v>#DIV/0!</v>
      </c>
      <c r="S17" s="64"/>
      <c r="T17" s="65"/>
    </row>
    <row r="18" spans="1:20" x14ac:dyDescent="0.25">
      <c r="A18" s="171"/>
      <c r="B18" s="15"/>
      <c r="C18" s="3"/>
      <c r="D18" s="4"/>
      <c r="E18" s="16"/>
      <c r="F18" s="12"/>
      <c r="G18" s="19">
        <f>GUAJ!E28</f>
        <v>12</v>
      </c>
      <c r="H18" s="54">
        <f>GUAJ!F28</f>
        <v>2</v>
      </c>
      <c r="I18" s="54">
        <f>GUAJ!G28</f>
        <v>2</v>
      </c>
      <c r="J18" s="54">
        <f>GUAJ!J28</f>
        <v>2</v>
      </c>
      <c r="K18" s="54">
        <f>GUAJ!K28</f>
        <v>2</v>
      </c>
      <c r="L18" s="51">
        <f>'1ER TRIMESTRE'!H18</f>
        <v>0</v>
      </c>
      <c r="M18" s="56">
        <f>'2DO TRIMESTRE '!H18</f>
        <v>0</v>
      </c>
      <c r="N18" s="56">
        <f>'3ER TRIMESTRE'!H18</f>
        <v>0</v>
      </c>
      <c r="O18" s="57">
        <f>'4TO TRIMESTRE '!H18</f>
        <v>0</v>
      </c>
      <c r="P18" s="59">
        <f t="shared" si="0"/>
        <v>0</v>
      </c>
      <c r="Q18" s="60">
        <f t="shared" si="1"/>
        <v>0</v>
      </c>
      <c r="R18" s="60">
        <f t="shared" si="2"/>
        <v>0</v>
      </c>
      <c r="S18" s="64"/>
      <c r="T18" s="65"/>
    </row>
    <row r="19" spans="1:20" x14ac:dyDescent="0.25">
      <c r="A19" s="171"/>
      <c r="B19" s="15"/>
      <c r="C19" s="3"/>
      <c r="D19" s="4"/>
      <c r="E19" s="16"/>
      <c r="F19" s="17"/>
      <c r="G19" s="19">
        <f>GUAJ!E31</f>
        <v>1</v>
      </c>
      <c r="H19" s="54">
        <f>GUAJ!F31</f>
        <v>0.15</v>
      </c>
      <c r="I19" s="54">
        <f>GUAJ!G31</f>
        <v>0.1</v>
      </c>
      <c r="J19" s="54">
        <f>GUAJ!J31</f>
        <v>0.2</v>
      </c>
      <c r="K19" s="54">
        <f>GUAJ!K31</f>
        <v>0.25</v>
      </c>
      <c r="L19" s="51">
        <f>'1ER TRIMESTRE'!H19</f>
        <v>0</v>
      </c>
      <c r="M19" s="56">
        <f>'2DO TRIMESTRE '!H19</f>
        <v>0</v>
      </c>
      <c r="N19" s="56">
        <f>'3ER TRIMESTRE'!H19</f>
        <v>0</v>
      </c>
      <c r="O19" s="57">
        <f>'4TO TRIMESTRE '!H19</f>
        <v>0</v>
      </c>
      <c r="P19" s="59">
        <f t="shared" si="0"/>
        <v>0</v>
      </c>
      <c r="Q19" s="60">
        <f t="shared" si="1"/>
        <v>0</v>
      </c>
      <c r="R19" s="60">
        <f t="shared" si="2"/>
        <v>0</v>
      </c>
      <c r="S19" s="64"/>
      <c r="T19" s="65"/>
    </row>
    <row r="20" spans="1:20" x14ac:dyDescent="0.25">
      <c r="A20" s="171"/>
      <c r="B20" s="15"/>
      <c r="C20" s="3"/>
      <c r="D20" s="4"/>
      <c r="E20" s="16"/>
      <c r="F20" s="10"/>
      <c r="G20" s="19">
        <f>GUAJ!E32</f>
        <v>1</v>
      </c>
      <c r="H20" s="54">
        <f>GUAJ!F32</f>
        <v>0.16666666666666669</v>
      </c>
      <c r="I20" s="54">
        <f>GUAJ!G32</f>
        <v>0.16666666666666669</v>
      </c>
      <c r="J20" s="54">
        <f>GUAJ!J32</f>
        <v>0.16666666666666669</v>
      </c>
      <c r="K20" s="54">
        <f>GUAJ!K32</f>
        <v>0.16666666666666669</v>
      </c>
      <c r="L20" s="51">
        <f>'1ER TRIMESTRE'!H20</f>
        <v>0</v>
      </c>
      <c r="M20" s="56">
        <f>'2DO TRIMESTRE '!H20</f>
        <v>0</v>
      </c>
      <c r="N20" s="56">
        <f>'3ER TRIMESTRE'!H20</f>
        <v>0</v>
      </c>
      <c r="O20" s="57">
        <f>'4TO TRIMESTRE '!H20</f>
        <v>0</v>
      </c>
      <c r="P20" s="59">
        <f t="shared" si="0"/>
        <v>0</v>
      </c>
      <c r="Q20" s="60">
        <f t="shared" si="1"/>
        <v>0</v>
      </c>
      <c r="R20" s="60">
        <f t="shared" si="2"/>
        <v>0</v>
      </c>
      <c r="S20" s="64"/>
      <c r="T20" s="65"/>
    </row>
    <row r="21" spans="1:20" x14ac:dyDescent="0.25">
      <c r="A21" s="171"/>
      <c r="B21" s="15"/>
      <c r="C21" s="3"/>
      <c r="D21" s="4"/>
      <c r="E21" s="16"/>
      <c r="F21" s="10"/>
      <c r="G21" s="19">
        <f>GUAJ!E33</f>
        <v>1</v>
      </c>
      <c r="H21" s="54">
        <f>GUAJ!F33</f>
        <v>0</v>
      </c>
      <c r="I21" s="54">
        <f>GUAJ!G33</f>
        <v>0.2</v>
      </c>
      <c r="J21" s="54">
        <f>GUAJ!J33</f>
        <v>0.2</v>
      </c>
      <c r="K21" s="54">
        <f>GUAJ!K33</f>
        <v>0.2</v>
      </c>
      <c r="L21" s="51">
        <f>'1ER TRIMESTRE'!H21</f>
        <v>0</v>
      </c>
      <c r="M21" s="56">
        <f>'2DO TRIMESTRE '!H21</f>
        <v>0</v>
      </c>
      <c r="N21" s="56">
        <f>'3ER TRIMESTRE'!H21</f>
        <v>0</v>
      </c>
      <c r="O21" s="57">
        <f>'4TO TRIMESTRE '!H21</f>
        <v>0</v>
      </c>
      <c r="P21" s="59">
        <f t="shared" si="0"/>
        <v>0</v>
      </c>
      <c r="Q21" s="60">
        <f t="shared" si="1"/>
        <v>0</v>
      </c>
      <c r="R21" s="60">
        <f t="shared" si="2"/>
        <v>0</v>
      </c>
      <c r="S21" s="64"/>
      <c r="T21" s="65"/>
    </row>
    <row r="22" spans="1:20" x14ac:dyDescent="0.25">
      <c r="A22" s="171"/>
      <c r="B22" s="15"/>
      <c r="C22" s="3"/>
      <c r="D22" s="4"/>
      <c r="E22" s="16"/>
      <c r="F22" s="13"/>
      <c r="G22" s="19">
        <f>GUAJ!E34</f>
        <v>1</v>
      </c>
      <c r="H22" s="54">
        <f>GUAJ!F34</f>
        <v>0.16666666666666669</v>
      </c>
      <c r="I22" s="54">
        <f>GUAJ!G34</f>
        <v>0.16666666666666669</v>
      </c>
      <c r="J22" s="54">
        <f>GUAJ!J34</f>
        <v>0.16666666666666669</v>
      </c>
      <c r="K22" s="54">
        <f>GUAJ!K34</f>
        <v>0.16666666666666669</v>
      </c>
      <c r="L22" s="51">
        <f>'1ER TRIMESTRE'!H22</f>
        <v>0</v>
      </c>
      <c r="M22" s="56">
        <f>'2DO TRIMESTRE '!H22</f>
        <v>0</v>
      </c>
      <c r="N22" s="56">
        <f>'3ER TRIMESTRE'!H22</f>
        <v>0</v>
      </c>
      <c r="O22" s="57">
        <f>'4TO TRIMESTRE '!H22</f>
        <v>0</v>
      </c>
      <c r="P22" s="59">
        <f t="shared" si="0"/>
        <v>0</v>
      </c>
      <c r="Q22" s="60">
        <f t="shared" si="1"/>
        <v>0</v>
      </c>
      <c r="R22" s="60">
        <f t="shared" si="2"/>
        <v>0</v>
      </c>
      <c r="S22" s="66"/>
      <c r="T22" s="65"/>
    </row>
    <row r="23" spans="1:20" x14ac:dyDescent="0.25">
      <c r="A23" s="171"/>
      <c r="B23" s="15"/>
      <c r="C23" s="3"/>
      <c r="D23" s="4"/>
      <c r="E23" s="16"/>
      <c r="F23" s="7"/>
      <c r="G23" s="19">
        <f>GUAJ!E35</f>
        <v>1</v>
      </c>
      <c r="H23" s="54">
        <f>GUAJ!F35</f>
        <v>0.15</v>
      </c>
      <c r="I23" s="54">
        <f>GUAJ!G35</f>
        <v>0.25</v>
      </c>
      <c r="J23" s="54">
        <f>GUAJ!J35</f>
        <v>0.15</v>
      </c>
      <c r="K23" s="54">
        <f>GUAJ!K35</f>
        <v>0.1</v>
      </c>
      <c r="L23" s="51">
        <f>'1ER TRIMESTRE'!H23</f>
        <v>0</v>
      </c>
      <c r="M23" s="56">
        <f>'2DO TRIMESTRE '!H23</f>
        <v>0</v>
      </c>
      <c r="N23" s="56">
        <f>'3ER TRIMESTRE'!H23</f>
        <v>0</v>
      </c>
      <c r="O23" s="57">
        <f>'4TO TRIMESTRE '!H23</f>
        <v>0</v>
      </c>
      <c r="P23" s="59">
        <f t="shared" si="0"/>
        <v>0</v>
      </c>
      <c r="Q23" s="60">
        <f t="shared" si="1"/>
        <v>0</v>
      </c>
      <c r="R23" s="60">
        <f t="shared" si="2"/>
        <v>0</v>
      </c>
      <c r="S23" s="63"/>
      <c r="T23" s="65"/>
    </row>
    <row r="24" spans="1:20" x14ac:dyDescent="0.25">
      <c r="A24" s="171"/>
      <c r="B24" s="15"/>
      <c r="C24" s="3"/>
      <c r="D24" s="4"/>
      <c r="E24" s="16"/>
      <c r="F24" s="7"/>
      <c r="G24" s="19">
        <f>GUAJ!E36</f>
        <v>1</v>
      </c>
      <c r="H24" s="54">
        <f>GUAJ!F36</f>
        <v>0.15</v>
      </c>
      <c r="I24" s="54">
        <f>GUAJ!G36</f>
        <v>0.25</v>
      </c>
      <c r="J24" s="54">
        <f>GUAJ!J36</f>
        <v>0.15</v>
      </c>
      <c r="K24" s="54">
        <f>GUAJ!K36</f>
        <v>0.1</v>
      </c>
      <c r="L24" s="51">
        <f>'1ER TRIMESTRE'!H24</f>
        <v>0</v>
      </c>
      <c r="M24" s="56">
        <f>'2DO TRIMESTRE '!H24</f>
        <v>0</v>
      </c>
      <c r="N24" s="56">
        <f>'3ER TRIMESTRE'!H24</f>
        <v>0</v>
      </c>
      <c r="O24" s="57">
        <f>'4TO TRIMESTRE '!H24</f>
        <v>0</v>
      </c>
      <c r="P24" s="59">
        <f t="shared" si="0"/>
        <v>0</v>
      </c>
      <c r="Q24" s="60">
        <f t="shared" si="1"/>
        <v>0</v>
      </c>
      <c r="R24" s="60">
        <f t="shared" si="2"/>
        <v>0</v>
      </c>
      <c r="S24" s="65"/>
      <c r="T24" s="65"/>
    </row>
    <row r="25" spans="1:20" x14ac:dyDescent="0.25">
      <c r="A25" s="171"/>
      <c r="B25" s="15"/>
      <c r="C25" s="3"/>
      <c r="D25" s="4"/>
      <c r="E25" s="16"/>
      <c r="F25" s="7"/>
      <c r="G25" s="19">
        <f>GUAJ!E37</f>
        <v>1</v>
      </c>
      <c r="H25" s="54">
        <f>GUAJ!F37</f>
        <v>0.16666666666666669</v>
      </c>
      <c r="I25" s="54">
        <f>GUAJ!G37</f>
        <v>0.16666666666666669</v>
      </c>
      <c r="J25" s="54">
        <f>GUAJ!J37</f>
        <v>0.16666666666666669</v>
      </c>
      <c r="K25" s="54">
        <f>GUAJ!K37</f>
        <v>0.16666666666666669</v>
      </c>
      <c r="L25" s="51">
        <f>'1ER TRIMESTRE'!H25</f>
        <v>0</v>
      </c>
      <c r="M25" s="56">
        <f>'2DO TRIMESTRE '!H25</f>
        <v>0</v>
      </c>
      <c r="N25" s="56">
        <f>'3ER TRIMESTRE'!H25</f>
        <v>0</v>
      </c>
      <c r="O25" s="57">
        <f>'4TO TRIMESTRE '!H25</f>
        <v>0</v>
      </c>
      <c r="P25" s="59">
        <f t="shared" si="0"/>
        <v>0</v>
      </c>
      <c r="Q25" s="60">
        <f t="shared" si="1"/>
        <v>0</v>
      </c>
      <c r="R25" s="60">
        <f t="shared" si="2"/>
        <v>0</v>
      </c>
      <c r="S25" s="65"/>
      <c r="T25" s="65"/>
    </row>
    <row r="26" spans="1:20" x14ac:dyDescent="0.25">
      <c r="A26" s="171"/>
      <c r="B26" s="15"/>
      <c r="C26" s="3"/>
      <c r="D26" s="4"/>
      <c r="E26" s="16"/>
      <c r="F26" s="9"/>
      <c r="G26" s="19">
        <f>GUAJ!E38</f>
        <v>1</v>
      </c>
      <c r="H26" s="54">
        <f>GUAJ!F38</f>
        <v>0.16666666666666669</v>
      </c>
      <c r="I26" s="54">
        <f>GUAJ!G38</f>
        <v>0.16666666666666669</v>
      </c>
      <c r="J26" s="54">
        <f>GUAJ!J38</f>
        <v>0.16666666666666669</v>
      </c>
      <c r="K26" s="54">
        <f>GUAJ!K38</f>
        <v>0.16666666666666669</v>
      </c>
      <c r="L26" s="51">
        <f>'1ER TRIMESTRE'!H26</f>
        <v>0</v>
      </c>
      <c r="M26" s="56">
        <f>'2DO TRIMESTRE '!H26</f>
        <v>0</v>
      </c>
      <c r="N26" s="56">
        <f>'3ER TRIMESTRE'!H26</f>
        <v>0</v>
      </c>
      <c r="O26" s="57">
        <f>'4TO TRIMESTRE '!H26</f>
        <v>0</v>
      </c>
      <c r="P26" s="59">
        <f t="shared" si="0"/>
        <v>0</v>
      </c>
      <c r="Q26" s="60">
        <f t="shared" si="1"/>
        <v>0</v>
      </c>
      <c r="R26" s="60">
        <f t="shared" si="2"/>
        <v>0</v>
      </c>
      <c r="S26" s="65"/>
      <c r="T26" s="65"/>
    </row>
    <row r="27" spans="1:20" x14ac:dyDescent="0.25">
      <c r="A27" s="171"/>
      <c r="B27" s="15"/>
      <c r="C27" s="3"/>
      <c r="D27" s="4"/>
      <c r="E27" s="16"/>
      <c r="F27" s="7"/>
      <c r="G27" s="19">
        <f>GUAJ!E39</f>
        <v>1</v>
      </c>
      <c r="H27" s="54">
        <f>GUAJ!F39</f>
        <v>0.16666666666666669</v>
      </c>
      <c r="I27" s="54">
        <f>GUAJ!G39</f>
        <v>0.16666666666666669</v>
      </c>
      <c r="J27" s="54">
        <f>GUAJ!J39</f>
        <v>0.16666666666666669</v>
      </c>
      <c r="K27" s="54">
        <f>GUAJ!K39</f>
        <v>0.16666666666666669</v>
      </c>
      <c r="L27" s="51">
        <f>'1ER TRIMESTRE'!H27</f>
        <v>0</v>
      </c>
      <c r="M27" s="56">
        <f>'2DO TRIMESTRE '!H27</f>
        <v>0</v>
      </c>
      <c r="N27" s="56">
        <f>'3ER TRIMESTRE'!H27</f>
        <v>0</v>
      </c>
      <c r="O27" s="57">
        <f>'4TO TRIMESTRE '!H27</f>
        <v>0</v>
      </c>
      <c r="P27" s="59">
        <f t="shared" si="0"/>
        <v>0</v>
      </c>
      <c r="Q27" s="60">
        <f t="shared" si="1"/>
        <v>0</v>
      </c>
      <c r="R27" s="60">
        <f t="shared" si="2"/>
        <v>0</v>
      </c>
      <c r="S27" s="65"/>
      <c r="T27" s="65"/>
    </row>
    <row r="28" spans="1:20" x14ac:dyDescent="0.25">
      <c r="A28" s="171"/>
      <c r="B28" s="15"/>
      <c r="C28" s="3"/>
      <c r="D28" s="4"/>
      <c r="E28" s="16"/>
      <c r="F28" s="13"/>
      <c r="G28" s="19">
        <f>GUAJ!E40</f>
        <v>1</v>
      </c>
      <c r="H28" s="54">
        <f>GUAJ!F40</f>
        <v>0.16666666666666669</v>
      </c>
      <c r="I28" s="54">
        <f>GUAJ!G40</f>
        <v>0.16666666666666669</v>
      </c>
      <c r="J28" s="54">
        <f>GUAJ!J40</f>
        <v>0.16666666666666669</v>
      </c>
      <c r="K28" s="54">
        <f>GUAJ!K40</f>
        <v>0.16666666666666669</v>
      </c>
      <c r="L28" s="51">
        <f>'1ER TRIMESTRE'!H28</f>
        <v>0</v>
      </c>
      <c r="M28" s="56">
        <f>'2DO TRIMESTRE '!H28</f>
        <v>0</v>
      </c>
      <c r="N28" s="56">
        <f>'3ER TRIMESTRE'!H28</f>
        <v>0</v>
      </c>
      <c r="O28" s="57">
        <f>'4TO TRIMESTRE '!H28</f>
        <v>0</v>
      </c>
      <c r="P28" s="59">
        <f t="shared" si="0"/>
        <v>0</v>
      </c>
      <c r="Q28" s="60">
        <f t="shared" si="1"/>
        <v>0</v>
      </c>
      <c r="R28" s="60">
        <f t="shared" si="2"/>
        <v>0</v>
      </c>
      <c r="S28" s="65"/>
      <c r="T28" s="65"/>
    </row>
    <row r="29" spans="1:20" x14ac:dyDescent="0.25">
      <c r="A29" s="172"/>
      <c r="B29" s="15"/>
      <c r="C29" s="3"/>
      <c r="D29" s="4"/>
      <c r="E29" s="16"/>
      <c r="F29" s="13"/>
      <c r="G29" s="19">
        <f>GUAJ!E41</f>
        <v>1</v>
      </c>
      <c r="H29" s="54">
        <f>GUAJ!F41</f>
        <v>0.33</v>
      </c>
      <c r="I29" s="54">
        <f>GUAJ!G41</f>
        <v>0.33</v>
      </c>
      <c r="J29" s="54">
        <f>GUAJ!J41</f>
        <v>0</v>
      </c>
      <c r="K29" s="54">
        <f>GUAJ!K41</f>
        <v>0</v>
      </c>
      <c r="L29" s="51">
        <f>'1ER TRIMESTRE'!H29</f>
        <v>0</v>
      </c>
      <c r="M29" s="56">
        <f>'2DO TRIMESTRE '!H29</f>
        <v>0</v>
      </c>
      <c r="N29" s="56">
        <f>'3ER TRIMESTRE'!H29</f>
        <v>0</v>
      </c>
      <c r="O29" s="57">
        <f>'4TO TRIMESTRE '!H29</f>
        <v>0</v>
      </c>
      <c r="P29" s="59">
        <f t="shared" si="0"/>
        <v>0</v>
      </c>
      <c r="Q29" s="60">
        <f t="shared" si="1"/>
        <v>0</v>
      </c>
      <c r="R29" s="60">
        <f t="shared" si="2"/>
        <v>0</v>
      </c>
      <c r="S29" s="67"/>
      <c r="T29" s="67"/>
    </row>
    <row r="30" spans="1:20" ht="15.75" x14ac:dyDescent="0.25">
      <c r="A30" s="166" t="s">
        <v>18</v>
      </c>
      <c r="B30" s="166"/>
      <c r="C30" s="166"/>
      <c r="D30" s="166"/>
      <c r="E30" s="166"/>
      <c r="F30" s="166"/>
      <c r="G30" s="166"/>
      <c r="H30" s="166"/>
      <c r="I30" s="166"/>
      <c r="J30" s="166"/>
      <c r="K30" s="166"/>
      <c r="L30" s="167"/>
      <c r="M30" s="167"/>
      <c r="N30" s="167"/>
      <c r="O30" s="167"/>
    </row>
    <row r="31" spans="1:20" ht="15.75" x14ac:dyDescent="0.25">
      <c r="A31" s="166" t="s">
        <v>19</v>
      </c>
      <c r="B31" s="166"/>
      <c r="C31" s="166"/>
      <c r="D31" s="166"/>
      <c r="E31" s="168"/>
      <c r="F31" s="168"/>
      <c r="G31" s="168"/>
      <c r="H31" s="168"/>
      <c r="I31" s="168"/>
      <c r="J31" s="168"/>
      <c r="K31" s="168"/>
      <c r="L31" s="168"/>
      <c r="M31" s="168"/>
      <c r="N31" s="168"/>
      <c r="O31" s="168"/>
    </row>
    <row r="32" spans="1:20" ht="15.75" x14ac:dyDescent="0.25">
      <c r="A32" s="1"/>
      <c r="B32" s="1"/>
      <c r="C32" s="1"/>
      <c r="D32" s="5"/>
      <c r="E32" s="5"/>
      <c r="F32" s="11"/>
      <c r="G32" s="6"/>
      <c r="H32" s="6"/>
      <c r="I32" s="6"/>
      <c r="J32" s="6"/>
      <c r="K32" s="6"/>
      <c r="L32" s="6"/>
      <c r="M32" s="5"/>
      <c r="N32" s="5"/>
      <c r="O32" s="5"/>
    </row>
    <row r="33" spans="1:15" ht="15.75" x14ac:dyDescent="0.25">
      <c r="A33" s="1"/>
      <c r="B33" s="1"/>
      <c r="C33" s="1"/>
      <c r="D33" s="5"/>
      <c r="E33" s="5"/>
      <c r="F33" s="11"/>
      <c r="G33" s="6"/>
      <c r="H33" s="6"/>
      <c r="I33" s="6"/>
      <c r="J33" s="6"/>
      <c r="K33" s="6"/>
      <c r="L33" s="6"/>
      <c r="M33" s="5"/>
      <c r="N33" s="5"/>
      <c r="O33" s="5"/>
    </row>
    <row r="34" spans="1:15" ht="15.75" x14ac:dyDescent="0.25">
      <c r="A34" s="1"/>
      <c r="B34" s="1"/>
      <c r="C34" s="1"/>
      <c r="D34" s="5"/>
      <c r="E34" s="5"/>
      <c r="F34" s="11"/>
      <c r="G34" s="6"/>
      <c r="H34" s="6"/>
      <c r="I34" s="6"/>
      <c r="J34" s="6"/>
      <c r="K34" s="6"/>
      <c r="L34" s="6"/>
      <c r="M34" s="5"/>
      <c r="N34" s="5"/>
      <c r="O34" s="5"/>
    </row>
    <row r="35" spans="1:15" ht="15.75" x14ac:dyDescent="0.25">
      <c r="A35" s="1"/>
      <c r="B35" s="1"/>
      <c r="C35" s="1"/>
      <c r="D35" s="5"/>
      <c r="E35" s="5"/>
      <c r="F35" s="11"/>
      <c r="G35" s="6"/>
      <c r="H35" s="6"/>
      <c r="I35" s="6"/>
      <c r="J35" s="6"/>
      <c r="K35" s="6"/>
      <c r="L35" s="6"/>
      <c r="M35" s="5"/>
      <c r="N35" s="5"/>
      <c r="O35" s="5"/>
    </row>
    <row r="36" spans="1:15" ht="15.75" x14ac:dyDescent="0.25">
      <c r="A36" s="1"/>
      <c r="C36" s="1"/>
      <c r="D36" s="5"/>
      <c r="E36" s="5"/>
      <c r="F36" s="11"/>
      <c r="G36" s="6"/>
      <c r="H36" s="6"/>
      <c r="I36" s="6"/>
      <c r="J36" s="6"/>
      <c r="K36" s="6"/>
      <c r="L36" s="6"/>
      <c r="M36" s="5"/>
      <c r="N36" s="5"/>
      <c r="O36" s="5"/>
    </row>
    <row r="37" spans="1:15" ht="21" x14ac:dyDescent="0.25">
      <c r="B37" s="23"/>
      <c r="G37" s="2"/>
      <c r="H37" s="2"/>
      <c r="I37" s="2"/>
      <c r="J37" s="2"/>
      <c r="K37" s="2"/>
      <c r="L37" s="2"/>
    </row>
    <row r="38" spans="1:15" ht="21" x14ac:dyDescent="0.25">
      <c r="B38" s="23"/>
      <c r="G38" s="2"/>
      <c r="H38" s="2"/>
      <c r="I38" s="2"/>
      <c r="J38" s="2"/>
      <c r="K38" s="2"/>
      <c r="L38" s="2"/>
    </row>
    <row r="39" spans="1:15" ht="21" x14ac:dyDescent="0.25">
      <c r="B39" s="22"/>
    </row>
    <row r="40" spans="1:15" ht="21" x14ac:dyDescent="0.25">
      <c r="B40" s="21"/>
    </row>
    <row r="41" spans="1:15" ht="21" x14ac:dyDescent="0.25">
      <c r="B41" s="22"/>
    </row>
    <row r="42" spans="1:15" ht="21" x14ac:dyDescent="0.25">
      <c r="B42" s="22"/>
    </row>
    <row r="43" spans="1:15" ht="21" x14ac:dyDescent="0.25">
      <c r="B43" s="22"/>
    </row>
    <row r="44" spans="1:15" ht="21" x14ac:dyDescent="0.25">
      <c r="B44" s="22"/>
    </row>
    <row r="45" spans="1:15" ht="21" x14ac:dyDescent="0.25">
      <c r="B45" s="22"/>
    </row>
    <row r="46" spans="1:15" ht="21" x14ac:dyDescent="0.25">
      <c r="B46" s="21"/>
    </row>
  </sheetData>
  <mergeCells count="18">
    <mergeCell ref="A1:D2"/>
    <mergeCell ref="A3:A4"/>
    <mergeCell ref="B3:B4"/>
    <mergeCell ref="C3:C4"/>
    <mergeCell ref="D3:D4"/>
    <mergeCell ref="A30:D30"/>
    <mergeCell ref="E30:O30"/>
    <mergeCell ref="A31:D31"/>
    <mergeCell ref="E31:O31"/>
    <mergeCell ref="G3:G4"/>
    <mergeCell ref="A5:A29"/>
    <mergeCell ref="E3:E4"/>
    <mergeCell ref="F3:F4"/>
    <mergeCell ref="P3:R3"/>
    <mergeCell ref="F1:T1"/>
    <mergeCell ref="F2:T2"/>
    <mergeCell ref="H3:K3"/>
    <mergeCell ref="L3:O3"/>
  </mergeCells>
  <dataValidations count="2">
    <dataValidation type="list" allowBlank="1" showInputMessage="1" showErrorMessage="1" sqref="B5">
      <formula1>#REF!</formula1>
    </dataValidation>
    <dataValidation type="list" allowBlank="1" showInputMessage="1" showErrorMessage="1" sqref="A5:A29">
      <formula1>#REF!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5.7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57.7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84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66.7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84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0.7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69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68.2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97.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81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65.2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60.7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2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3.7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45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0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10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57.7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77.2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172</v>
      </c>
      <c r="E54" s="114"/>
      <c r="F54" s="114"/>
      <c r="G54" s="114"/>
      <c r="H54" s="114"/>
      <c r="I54" s="114"/>
      <c r="J54" s="114"/>
      <c r="K54" s="115" t="s">
        <v>173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171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6" orientation="landscape" r:id="rId1"/>
  <rowBreaks count="2" manualBreakCount="2">
    <brk id="19" max="14" man="1"/>
    <brk id="41" max="14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65.2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3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67.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90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5.2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78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65.2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4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97.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96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48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60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84.75" customHeight="1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65.2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2.2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5.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9.7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74.2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57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7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174</v>
      </c>
      <c r="E54" s="114"/>
      <c r="F54" s="114"/>
      <c r="G54" s="114"/>
      <c r="H54" s="114"/>
      <c r="I54" s="114"/>
      <c r="J54" s="114"/>
      <c r="K54" s="115" t="s">
        <v>175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176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6" orientation="landscape" r:id="rId1"/>
  <rowBreaks count="2" manualBreakCount="2">
    <brk id="19" max="14" man="1"/>
    <brk id="41" max="14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3.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5.2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58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58.5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68.2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90.7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6.7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96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57.7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84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66.75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73.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69.7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96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66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67.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18.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60.7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8.2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70.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53.2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67.5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178</v>
      </c>
      <c r="E54" s="114"/>
      <c r="F54" s="114"/>
      <c r="G54" s="114"/>
      <c r="H54" s="114"/>
      <c r="I54" s="114"/>
      <c r="J54" s="114"/>
      <c r="K54" s="115" t="s">
        <v>179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177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4" orientation="landscape" r:id="rId1"/>
  <rowBreaks count="2" manualBreakCount="2">
    <brk id="19" max="14" man="1"/>
    <brk id="41" max="14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63.7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53.2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78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52.5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69.7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87.7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72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96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57.7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90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69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81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54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61.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61.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58.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74.2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68.2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2.2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5.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0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65.2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5.2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69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180</v>
      </c>
      <c r="E54" s="114"/>
      <c r="F54" s="114"/>
      <c r="G54" s="114"/>
      <c r="H54" s="114"/>
      <c r="I54" s="114"/>
      <c r="J54" s="114"/>
      <c r="K54" s="115" t="s">
        <v>181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182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7" orientation="landscape" r:id="rId1"/>
  <rowBreaks count="2" manualBreakCount="2">
    <brk id="19" max="14" man="1"/>
    <brk id="41" max="14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60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75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60.75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65.2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87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0.7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7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96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57.7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94.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2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65.25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71.2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55.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54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59.25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58.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82.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5.7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22.2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5.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38.2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69.7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60.7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69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183</v>
      </c>
      <c r="E54" s="114"/>
      <c r="F54" s="114"/>
      <c r="G54" s="114"/>
      <c r="H54" s="114"/>
      <c r="I54" s="114"/>
      <c r="J54" s="114"/>
      <c r="K54" s="115" t="s">
        <v>184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185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7" orientation="landscape" r:id="rId1"/>
  <rowBreaks count="2" manualBreakCount="2">
    <brk id="19" max="14" man="1"/>
    <brk id="41" max="14" man="1"/>
  </row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2"/>
  <sheetViews>
    <sheetView view="pageBreakPreview" topLeftCell="C1" zoomScale="70" zoomScaleNormal="85" zoomScaleSheetLayoutView="70" workbookViewId="0">
      <selection activeCell="N1" sqref="N1:O2"/>
    </sheetView>
  </sheetViews>
  <sheetFormatPr baseColWidth="10" defaultRowHeight="15" x14ac:dyDescent="0.25"/>
  <cols>
    <col min="1" max="1" width="33" bestFit="1" customWidth="1"/>
    <col min="2" max="2" width="29.5703125" bestFit="1" customWidth="1"/>
    <col min="3" max="3" width="62" customWidth="1"/>
    <col min="4" max="4" width="38.140625" style="84" customWidth="1"/>
    <col min="5" max="5" width="14" customWidth="1"/>
    <col min="6" max="6" width="12.42578125" customWidth="1"/>
    <col min="7" max="9" width="11.42578125" customWidth="1"/>
    <col min="10" max="10" width="17.42578125" customWidth="1"/>
    <col min="11" max="11" width="17.140625" customWidth="1"/>
    <col min="12" max="12" width="42" customWidth="1"/>
    <col min="13" max="13" width="22.85546875" bestFit="1" customWidth="1"/>
    <col min="14" max="14" width="21.140625" customWidth="1"/>
    <col min="15" max="15" width="24" customWidth="1"/>
  </cols>
  <sheetData>
    <row r="1" spans="1:15" ht="69.95" customHeight="1" x14ac:dyDescent="0.25">
      <c r="A1" s="119"/>
      <c r="B1" s="120"/>
      <c r="C1" s="104" t="s">
        <v>0</v>
      </c>
      <c r="D1" s="123" t="s">
        <v>101</v>
      </c>
      <c r="E1" s="123"/>
      <c r="F1" s="123"/>
      <c r="G1" s="123"/>
      <c r="H1" s="123"/>
      <c r="I1" s="123"/>
      <c r="J1" s="123"/>
      <c r="K1" s="123"/>
      <c r="L1" s="123"/>
      <c r="M1" s="123"/>
      <c r="N1" s="104" t="s">
        <v>2</v>
      </c>
      <c r="O1" s="104" t="s">
        <v>331</v>
      </c>
    </row>
    <row r="2" spans="1:15" ht="69.95" customHeight="1" x14ac:dyDescent="0.25">
      <c r="A2" s="121"/>
      <c r="B2" s="122"/>
      <c r="C2" s="104" t="s">
        <v>3</v>
      </c>
      <c r="D2" s="124" t="s">
        <v>102</v>
      </c>
      <c r="E2" s="125"/>
      <c r="F2" s="125"/>
      <c r="G2" s="125"/>
      <c r="H2" s="125"/>
      <c r="I2" s="125"/>
      <c r="J2" s="125"/>
      <c r="K2" s="125"/>
      <c r="L2" s="125"/>
      <c r="M2" s="126"/>
      <c r="N2" s="104" t="s">
        <v>4</v>
      </c>
      <c r="O2" s="104">
        <v>4</v>
      </c>
    </row>
    <row r="3" spans="1:15" ht="15.75" customHeight="1" x14ac:dyDescent="0.25">
      <c r="A3" s="127" t="s">
        <v>5</v>
      </c>
      <c r="B3" s="127" t="s">
        <v>50</v>
      </c>
      <c r="C3" s="127" t="s">
        <v>9</v>
      </c>
      <c r="D3" s="129" t="s">
        <v>41</v>
      </c>
      <c r="E3" s="127" t="s">
        <v>11</v>
      </c>
      <c r="F3" s="117" t="s">
        <v>49</v>
      </c>
      <c r="G3" s="131"/>
      <c r="H3" s="131"/>
      <c r="I3" s="131"/>
      <c r="J3" s="131"/>
      <c r="K3" s="118"/>
      <c r="L3" s="127" t="s">
        <v>42</v>
      </c>
      <c r="M3" s="132" t="s">
        <v>12</v>
      </c>
      <c r="N3" s="117" t="s">
        <v>17</v>
      </c>
      <c r="O3" s="118"/>
    </row>
    <row r="4" spans="1:15" ht="47.25" customHeight="1" x14ac:dyDescent="0.25">
      <c r="A4" s="128"/>
      <c r="B4" s="128"/>
      <c r="C4" s="128"/>
      <c r="D4" s="130"/>
      <c r="E4" s="128"/>
      <c r="F4" s="20" t="s">
        <v>43</v>
      </c>
      <c r="G4" s="20" t="s">
        <v>44</v>
      </c>
      <c r="H4" s="20" t="s">
        <v>45</v>
      </c>
      <c r="I4" s="20" t="s">
        <v>46</v>
      </c>
      <c r="J4" s="20" t="s">
        <v>47</v>
      </c>
      <c r="K4" s="20" t="s">
        <v>48</v>
      </c>
      <c r="L4" s="128"/>
      <c r="M4" s="133"/>
      <c r="N4" s="20" t="s">
        <v>20</v>
      </c>
      <c r="O4" s="20" t="s">
        <v>21</v>
      </c>
    </row>
    <row r="5" spans="1:15" ht="92.25" customHeight="1" x14ac:dyDescent="0.25">
      <c r="A5" s="109" t="s">
        <v>290</v>
      </c>
      <c r="B5" s="111" t="s">
        <v>145</v>
      </c>
      <c r="C5" s="99" t="s">
        <v>261</v>
      </c>
      <c r="D5" s="98" t="s">
        <v>301</v>
      </c>
      <c r="E5" s="74">
        <v>1</v>
      </c>
      <c r="F5" s="75">
        <v>0.16666666666666669</v>
      </c>
      <c r="G5" s="75">
        <v>0.16666666666666669</v>
      </c>
      <c r="H5" s="75">
        <v>0.16666666666666669</v>
      </c>
      <c r="I5" s="75">
        <v>0.16666666666666669</v>
      </c>
      <c r="J5" s="75">
        <v>0.16666666666666669</v>
      </c>
      <c r="K5" s="75">
        <v>0.16666666666666669</v>
      </c>
      <c r="L5" s="73" t="s">
        <v>103</v>
      </c>
      <c r="M5" s="78" t="s">
        <v>158</v>
      </c>
      <c r="N5" s="77">
        <v>43102</v>
      </c>
      <c r="O5" s="77">
        <v>43465</v>
      </c>
    </row>
    <row r="6" spans="1:15" ht="75" customHeight="1" x14ac:dyDescent="0.25">
      <c r="A6" s="109"/>
      <c r="B6" s="111"/>
      <c r="C6" s="100" t="s">
        <v>262</v>
      </c>
      <c r="D6" s="100" t="s">
        <v>306</v>
      </c>
      <c r="E6" s="76">
        <v>6</v>
      </c>
      <c r="F6" s="76">
        <v>1</v>
      </c>
      <c r="G6" s="76">
        <v>1</v>
      </c>
      <c r="H6" s="76">
        <v>1</v>
      </c>
      <c r="I6" s="76">
        <v>1</v>
      </c>
      <c r="J6" s="76">
        <v>1</v>
      </c>
      <c r="K6" s="76">
        <v>1</v>
      </c>
      <c r="L6" s="78" t="s">
        <v>117</v>
      </c>
      <c r="M6" s="78" t="s">
        <v>158</v>
      </c>
      <c r="N6" s="77">
        <v>43102</v>
      </c>
      <c r="O6" s="77">
        <v>43465</v>
      </c>
    </row>
    <row r="7" spans="1:15" ht="66" customHeight="1" x14ac:dyDescent="0.25">
      <c r="A7" s="109"/>
      <c r="B7" s="111"/>
      <c r="C7" s="100" t="s">
        <v>302</v>
      </c>
      <c r="D7" s="100" t="s">
        <v>319</v>
      </c>
      <c r="E7" s="76">
        <v>6</v>
      </c>
      <c r="F7" s="76">
        <v>1</v>
      </c>
      <c r="G7" s="76">
        <v>1</v>
      </c>
      <c r="H7" s="76">
        <v>1</v>
      </c>
      <c r="I7" s="76">
        <v>1</v>
      </c>
      <c r="J7" s="76">
        <v>1</v>
      </c>
      <c r="K7" s="76">
        <v>1</v>
      </c>
      <c r="L7" s="78" t="s">
        <v>307</v>
      </c>
      <c r="M7" s="78" t="s">
        <v>158</v>
      </c>
      <c r="N7" s="77">
        <v>43102</v>
      </c>
      <c r="O7" s="77">
        <v>43465</v>
      </c>
    </row>
    <row r="8" spans="1:15" ht="57" customHeight="1" x14ac:dyDescent="0.25">
      <c r="A8" s="109"/>
      <c r="B8" s="111"/>
      <c r="C8" s="100" t="s">
        <v>52</v>
      </c>
      <c r="D8" s="98" t="s">
        <v>53</v>
      </c>
      <c r="E8" s="80">
        <v>1</v>
      </c>
      <c r="F8" s="75">
        <v>0.16666666666666669</v>
      </c>
      <c r="G8" s="75">
        <v>0.16666666666666669</v>
      </c>
      <c r="H8" s="75">
        <v>0.16666666666666669</v>
      </c>
      <c r="I8" s="75">
        <v>0.16666666666666669</v>
      </c>
      <c r="J8" s="75">
        <v>0.16666666666666669</v>
      </c>
      <c r="K8" s="75">
        <v>0.16666666666666669</v>
      </c>
      <c r="L8" s="78" t="s">
        <v>54</v>
      </c>
      <c r="M8" s="78" t="s">
        <v>158</v>
      </c>
      <c r="N8" s="77">
        <v>43102</v>
      </c>
      <c r="O8" s="77">
        <v>43465</v>
      </c>
    </row>
    <row r="9" spans="1:15" ht="98.25" customHeight="1" x14ac:dyDescent="0.25">
      <c r="A9" s="109"/>
      <c r="B9" s="111"/>
      <c r="C9" s="100" t="s">
        <v>320</v>
      </c>
      <c r="D9" s="100" t="s">
        <v>303</v>
      </c>
      <c r="E9" s="76">
        <v>12</v>
      </c>
      <c r="F9" s="76">
        <v>2</v>
      </c>
      <c r="G9" s="76">
        <v>2</v>
      </c>
      <c r="H9" s="76">
        <v>2</v>
      </c>
      <c r="I9" s="76">
        <v>2</v>
      </c>
      <c r="J9" s="76">
        <v>2</v>
      </c>
      <c r="K9" s="76">
        <v>2</v>
      </c>
      <c r="L9" s="78" t="s">
        <v>308</v>
      </c>
      <c r="M9" s="78" t="s">
        <v>158</v>
      </c>
      <c r="N9" s="77">
        <v>43102</v>
      </c>
      <c r="O9" s="77">
        <v>43465</v>
      </c>
    </row>
    <row r="10" spans="1:15" ht="59.25" customHeight="1" x14ac:dyDescent="0.25">
      <c r="A10" s="109"/>
      <c r="B10" s="111"/>
      <c r="C10" s="100" t="s">
        <v>321</v>
      </c>
      <c r="D10" s="100" t="s">
        <v>304</v>
      </c>
      <c r="E10" s="76">
        <v>12</v>
      </c>
      <c r="F10" s="76">
        <v>2</v>
      </c>
      <c r="G10" s="76">
        <v>2</v>
      </c>
      <c r="H10" s="76">
        <v>2</v>
      </c>
      <c r="I10" s="76">
        <v>2</v>
      </c>
      <c r="J10" s="76">
        <v>2</v>
      </c>
      <c r="K10" s="76">
        <v>2</v>
      </c>
      <c r="L10" s="78" t="s">
        <v>55</v>
      </c>
      <c r="M10" s="78" t="s">
        <v>158</v>
      </c>
      <c r="N10" s="77">
        <v>43102</v>
      </c>
      <c r="O10" s="77">
        <v>43465</v>
      </c>
    </row>
    <row r="11" spans="1:15" ht="51.75" customHeight="1" x14ac:dyDescent="0.25">
      <c r="A11" s="109"/>
      <c r="B11" s="111" t="s">
        <v>326</v>
      </c>
      <c r="C11" s="99" t="s">
        <v>309</v>
      </c>
      <c r="D11" s="98" t="s">
        <v>322</v>
      </c>
      <c r="E11" s="81">
        <v>1</v>
      </c>
      <c r="F11" s="75">
        <v>0.16666666666666669</v>
      </c>
      <c r="G11" s="75">
        <v>0.16666666666666669</v>
      </c>
      <c r="H11" s="75">
        <v>0.16666666666666669</v>
      </c>
      <c r="I11" s="75">
        <v>0.16666666666666669</v>
      </c>
      <c r="J11" s="75">
        <v>0.16666666666666669</v>
      </c>
      <c r="K11" s="75">
        <v>0.16666666666666669</v>
      </c>
      <c r="L11" s="73" t="s">
        <v>310</v>
      </c>
      <c r="M11" s="78" t="s">
        <v>158</v>
      </c>
      <c r="N11" s="77">
        <v>43102</v>
      </c>
      <c r="O11" s="77">
        <v>43465</v>
      </c>
    </row>
    <row r="12" spans="1:15" ht="76.5" customHeight="1" x14ac:dyDescent="0.25">
      <c r="A12" s="110"/>
      <c r="B12" s="111"/>
      <c r="C12" s="100" t="s">
        <v>263</v>
      </c>
      <c r="D12" s="100" t="s">
        <v>57</v>
      </c>
      <c r="E12" s="76">
        <v>12</v>
      </c>
      <c r="F12" s="76">
        <v>2</v>
      </c>
      <c r="G12" s="76">
        <v>2</v>
      </c>
      <c r="H12" s="76">
        <v>2</v>
      </c>
      <c r="I12" s="76">
        <v>2</v>
      </c>
      <c r="J12" s="76">
        <v>2</v>
      </c>
      <c r="K12" s="76">
        <v>2</v>
      </c>
      <c r="L12" s="78" t="s">
        <v>51</v>
      </c>
      <c r="M12" s="78" t="s">
        <v>158</v>
      </c>
      <c r="N12" s="77">
        <v>43102</v>
      </c>
      <c r="O12" s="77">
        <v>43465</v>
      </c>
    </row>
    <row r="13" spans="1:15" ht="78" customHeight="1" x14ac:dyDescent="0.25">
      <c r="A13" s="108" t="s">
        <v>291</v>
      </c>
      <c r="B13" s="111" t="s">
        <v>58</v>
      </c>
      <c r="C13" s="99" t="s">
        <v>60</v>
      </c>
      <c r="D13" s="98" t="s">
        <v>136</v>
      </c>
      <c r="E13" s="79">
        <v>3</v>
      </c>
      <c r="F13" s="79"/>
      <c r="G13" s="79">
        <v>1</v>
      </c>
      <c r="H13" s="79">
        <v>2</v>
      </c>
      <c r="I13" s="72"/>
      <c r="J13" s="72"/>
      <c r="K13" s="72"/>
      <c r="L13" s="92" t="s">
        <v>165</v>
      </c>
      <c r="M13" s="78" t="s">
        <v>158</v>
      </c>
      <c r="N13" s="77">
        <v>43160</v>
      </c>
      <c r="O13" s="77">
        <v>43281</v>
      </c>
    </row>
    <row r="14" spans="1:15" ht="42" customHeight="1" x14ac:dyDescent="0.25">
      <c r="A14" s="109"/>
      <c r="B14" s="111"/>
      <c r="C14" s="101" t="s">
        <v>99</v>
      </c>
      <c r="D14" s="101" t="s">
        <v>132</v>
      </c>
      <c r="E14" s="28">
        <v>1</v>
      </c>
      <c r="F14" s="81">
        <v>0.5</v>
      </c>
      <c r="G14" s="81">
        <v>0.5</v>
      </c>
      <c r="H14" s="81"/>
      <c r="I14" s="81"/>
      <c r="J14" s="81"/>
      <c r="K14" s="81"/>
      <c r="L14" s="92" t="s">
        <v>98</v>
      </c>
      <c r="M14" s="78" t="s">
        <v>158</v>
      </c>
      <c r="N14" s="77">
        <v>43102</v>
      </c>
      <c r="O14" s="77">
        <v>43251</v>
      </c>
    </row>
    <row r="15" spans="1:15" ht="94.5" customHeight="1" x14ac:dyDescent="0.25">
      <c r="A15" s="109"/>
      <c r="B15" s="111"/>
      <c r="C15" s="101" t="s">
        <v>265</v>
      </c>
      <c r="D15" s="101" t="s">
        <v>284</v>
      </c>
      <c r="E15" s="28">
        <v>1</v>
      </c>
      <c r="F15" s="81">
        <v>0.33</v>
      </c>
      <c r="G15" s="81">
        <v>0.34</v>
      </c>
      <c r="H15" s="81">
        <v>0.33</v>
      </c>
      <c r="I15" s="81"/>
      <c r="J15" s="81"/>
      <c r="K15" s="81"/>
      <c r="L15" s="82" t="s">
        <v>289</v>
      </c>
      <c r="M15" s="78" t="s">
        <v>158</v>
      </c>
      <c r="N15" s="77">
        <v>43102</v>
      </c>
      <c r="O15" s="77" t="s">
        <v>300</v>
      </c>
    </row>
    <row r="16" spans="1:15" ht="75" customHeight="1" x14ac:dyDescent="0.25">
      <c r="A16" s="109"/>
      <c r="B16" s="111"/>
      <c r="C16" s="100" t="s">
        <v>61</v>
      </c>
      <c r="D16" s="100" t="s">
        <v>133</v>
      </c>
      <c r="E16" s="76" t="s">
        <v>59</v>
      </c>
      <c r="F16" s="75">
        <v>0.16666666666666669</v>
      </c>
      <c r="G16" s="75">
        <v>0.16666666666666669</v>
      </c>
      <c r="H16" s="75">
        <v>0.16666666666666669</v>
      </c>
      <c r="I16" s="75">
        <v>0.16666666666666669</v>
      </c>
      <c r="J16" s="75">
        <v>0.16666666666666669</v>
      </c>
      <c r="K16" s="75">
        <v>0.16666666666666669</v>
      </c>
      <c r="L16" s="78" t="s">
        <v>62</v>
      </c>
      <c r="M16" s="78" t="s">
        <v>158</v>
      </c>
      <c r="N16" s="77">
        <v>43102</v>
      </c>
      <c r="O16" s="77">
        <v>43465</v>
      </c>
    </row>
    <row r="17" spans="1:15" ht="90.75" customHeight="1" x14ac:dyDescent="0.25">
      <c r="A17" s="109"/>
      <c r="B17" s="111" t="s">
        <v>56</v>
      </c>
      <c r="C17" s="99" t="s">
        <v>264</v>
      </c>
      <c r="D17" s="102" t="s">
        <v>135</v>
      </c>
      <c r="E17" s="87">
        <v>1</v>
      </c>
      <c r="F17" s="75">
        <v>0.16666666666666669</v>
      </c>
      <c r="G17" s="75">
        <v>0.16666666666666669</v>
      </c>
      <c r="H17" s="75">
        <v>0.16666666666666669</v>
      </c>
      <c r="I17" s="75">
        <v>0.16666666666666669</v>
      </c>
      <c r="J17" s="75">
        <v>0.16666666666666669</v>
      </c>
      <c r="K17" s="75">
        <v>0.16666666666666669</v>
      </c>
      <c r="L17" s="89" t="s">
        <v>134</v>
      </c>
      <c r="M17" s="78" t="s">
        <v>158</v>
      </c>
      <c r="N17" s="77">
        <v>43102</v>
      </c>
      <c r="O17" s="77">
        <v>43465</v>
      </c>
    </row>
    <row r="18" spans="1:15" ht="66.75" customHeight="1" x14ac:dyDescent="0.25">
      <c r="A18" s="109"/>
      <c r="B18" s="111"/>
      <c r="C18" s="99" t="s">
        <v>266</v>
      </c>
      <c r="D18" s="102" t="s">
        <v>137</v>
      </c>
      <c r="E18" s="87">
        <v>1</v>
      </c>
      <c r="F18" s="75">
        <v>0.16666666666666669</v>
      </c>
      <c r="G18" s="75">
        <v>0.16666666666666669</v>
      </c>
      <c r="H18" s="75">
        <v>0.16666666666666669</v>
      </c>
      <c r="I18" s="75">
        <v>0.16666666666666669</v>
      </c>
      <c r="J18" s="75">
        <v>0.16666666666666669</v>
      </c>
      <c r="K18" s="75">
        <v>0.16666666666666669</v>
      </c>
      <c r="L18" s="89" t="s">
        <v>131</v>
      </c>
      <c r="M18" s="78" t="s">
        <v>158</v>
      </c>
      <c r="N18" s="77">
        <v>43102</v>
      </c>
      <c r="O18" s="77">
        <v>43465</v>
      </c>
    </row>
    <row r="19" spans="1:15" ht="60" x14ac:dyDescent="0.25">
      <c r="A19" s="110"/>
      <c r="B19" s="105" t="s">
        <v>63</v>
      </c>
      <c r="C19" s="99" t="s">
        <v>267</v>
      </c>
      <c r="D19" s="102" t="s">
        <v>163</v>
      </c>
      <c r="E19" s="87">
        <v>1</v>
      </c>
      <c r="F19" s="87">
        <v>0</v>
      </c>
      <c r="G19" s="87">
        <v>0.5</v>
      </c>
      <c r="H19" s="87">
        <v>0.4</v>
      </c>
      <c r="I19" s="87">
        <v>0.1</v>
      </c>
      <c r="J19" s="87">
        <v>0</v>
      </c>
      <c r="K19" s="87">
        <v>0</v>
      </c>
      <c r="L19" s="89" t="s">
        <v>138</v>
      </c>
      <c r="M19" s="78" t="s">
        <v>158</v>
      </c>
      <c r="N19" s="77">
        <v>43102</v>
      </c>
      <c r="O19" s="77">
        <v>43465</v>
      </c>
    </row>
    <row r="20" spans="1:15" ht="52.5" customHeight="1" x14ac:dyDescent="0.25">
      <c r="A20" s="108" t="s">
        <v>64</v>
      </c>
      <c r="B20" s="111" t="s">
        <v>144</v>
      </c>
      <c r="C20" s="99" t="s">
        <v>139</v>
      </c>
      <c r="D20" s="102" t="s">
        <v>140</v>
      </c>
      <c r="E20" s="91">
        <v>4</v>
      </c>
      <c r="F20" s="91"/>
      <c r="G20" s="91">
        <v>1</v>
      </c>
      <c r="H20" s="91">
        <v>1</v>
      </c>
      <c r="I20" s="91"/>
      <c r="J20" s="91">
        <v>1</v>
      </c>
      <c r="K20" s="91">
        <v>1</v>
      </c>
      <c r="L20" s="89" t="s">
        <v>141</v>
      </c>
      <c r="M20" s="78" t="s">
        <v>158</v>
      </c>
      <c r="N20" s="77">
        <v>43160</v>
      </c>
      <c r="O20" s="77">
        <v>43465</v>
      </c>
    </row>
    <row r="21" spans="1:15" ht="66" customHeight="1" x14ac:dyDescent="0.25">
      <c r="A21" s="109"/>
      <c r="B21" s="111"/>
      <c r="C21" s="99" t="s">
        <v>128</v>
      </c>
      <c r="D21" s="102" t="s">
        <v>129</v>
      </c>
      <c r="E21" s="87">
        <v>1</v>
      </c>
      <c r="F21" s="75">
        <v>0.16666666666666669</v>
      </c>
      <c r="G21" s="75">
        <v>0.16666666666666669</v>
      </c>
      <c r="H21" s="75">
        <v>0.16666666666666669</v>
      </c>
      <c r="I21" s="75">
        <v>0.16666666666666669</v>
      </c>
      <c r="J21" s="75">
        <v>0.16666666666666669</v>
      </c>
      <c r="K21" s="75">
        <v>0.16666666666666669</v>
      </c>
      <c r="L21" s="93" t="s">
        <v>130</v>
      </c>
      <c r="M21" s="78" t="s">
        <v>158</v>
      </c>
      <c r="N21" s="77">
        <v>43102</v>
      </c>
      <c r="O21" s="77">
        <v>43465</v>
      </c>
    </row>
    <row r="22" spans="1:15" ht="57.75" customHeight="1" x14ac:dyDescent="0.25">
      <c r="A22" s="109"/>
      <c r="B22" s="111"/>
      <c r="C22" s="99" t="s">
        <v>160</v>
      </c>
      <c r="D22" s="102" t="s">
        <v>164</v>
      </c>
      <c r="E22" s="91">
        <v>12</v>
      </c>
      <c r="F22" s="91">
        <v>2</v>
      </c>
      <c r="G22" s="91">
        <v>2</v>
      </c>
      <c r="H22" s="91">
        <v>2</v>
      </c>
      <c r="I22" s="91">
        <v>2</v>
      </c>
      <c r="J22" s="91">
        <v>2</v>
      </c>
      <c r="K22" s="91">
        <v>2</v>
      </c>
      <c r="L22" s="93" t="s">
        <v>125</v>
      </c>
      <c r="M22" s="78" t="s">
        <v>158</v>
      </c>
      <c r="N22" s="77">
        <v>43102</v>
      </c>
      <c r="O22" s="77">
        <v>43465</v>
      </c>
    </row>
    <row r="23" spans="1:15" ht="75.75" customHeight="1" x14ac:dyDescent="0.25">
      <c r="A23" s="109"/>
      <c r="B23" s="111" t="s">
        <v>66</v>
      </c>
      <c r="C23" s="99" t="s">
        <v>269</v>
      </c>
      <c r="D23" s="102" t="s">
        <v>124</v>
      </c>
      <c r="E23" s="91">
        <v>6</v>
      </c>
      <c r="F23" s="91">
        <v>1</v>
      </c>
      <c r="G23" s="91">
        <v>1</v>
      </c>
      <c r="H23" s="91">
        <v>1</v>
      </c>
      <c r="I23" s="91">
        <v>1</v>
      </c>
      <c r="J23" s="91">
        <v>1</v>
      </c>
      <c r="K23" s="91">
        <v>1</v>
      </c>
      <c r="L23" s="89" t="s">
        <v>125</v>
      </c>
      <c r="M23" s="78" t="s">
        <v>158</v>
      </c>
      <c r="N23" s="77">
        <v>43102</v>
      </c>
      <c r="O23" s="77">
        <v>43465</v>
      </c>
    </row>
    <row r="24" spans="1:15" ht="55.5" customHeight="1" x14ac:dyDescent="0.25">
      <c r="A24" s="109"/>
      <c r="B24" s="111"/>
      <c r="C24" s="99" t="s">
        <v>296</v>
      </c>
      <c r="D24" s="102" t="s">
        <v>126</v>
      </c>
      <c r="E24" s="91">
        <v>1</v>
      </c>
      <c r="F24" s="91"/>
      <c r="G24" s="91"/>
      <c r="H24" s="91"/>
      <c r="I24" s="91">
        <v>1</v>
      </c>
      <c r="J24" s="91"/>
      <c r="K24" s="91"/>
      <c r="L24" s="94" t="s">
        <v>127</v>
      </c>
      <c r="M24" s="78" t="s">
        <v>158</v>
      </c>
      <c r="N24" s="77">
        <v>43282</v>
      </c>
      <c r="O24" s="77">
        <v>43312</v>
      </c>
    </row>
    <row r="25" spans="1:15" ht="40.5" customHeight="1" x14ac:dyDescent="0.25">
      <c r="A25" s="109"/>
      <c r="B25" s="108" t="s">
        <v>268</v>
      </c>
      <c r="C25" s="100" t="s">
        <v>295</v>
      </c>
      <c r="D25" s="102" t="s">
        <v>294</v>
      </c>
      <c r="E25" s="91">
        <v>3</v>
      </c>
      <c r="F25" s="91"/>
      <c r="G25" s="91"/>
      <c r="H25" s="91"/>
      <c r="I25" s="91">
        <v>3</v>
      </c>
      <c r="J25" s="91"/>
      <c r="K25" s="91"/>
      <c r="L25" s="94"/>
      <c r="M25" s="78" t="s">
        <v>158</v>
      </c>
      <c r="N25" s="77">
        <v>43282</v>
      </c>
      <c r="O25" s="77">
        <v>43342</v>
      </c>
    </row>
    <row r="26" spans="1:15" ht="72" customHeight="1" x14ac:dyDescent="0.25">
      <c r="A26" s="109"/>
      <c r="B26" s="109"/>
      <c r="C26" s="100" t="s">
        <v>323</v>
      </c>
      <c r="D26" s="102" t="s">
        <v>292</v>
      </c>
      <c r="E26" s="91">
        <v>1</v>
      </c>
      <c r="F26" s="91"/>
      <c r="G26" s="91"/>
      <c r="H26" s="91"/>
      <c r="I26" s="91"/>
      <c r="J26" s="91">
        <v>1</v>
      </c>
      <c r="K26" s="91"/>
      <c r="L26" s="94" t="s">
        <v>293</v>
      </c>
      <c r="M26" s="78" t="s">
        <v>158</v>
      </c>
      <c r="N26" s="77">
        <v>43344</v>
      </c>
      <c r="O26" s="77">
        <v>43404</v>
      </c>
    </row>
    <row r="27" spans="1:15" ht="59.25" customHeight="1" x14ac:dyDescent="0.25">
      <c r="A27" s="110"/>
      <c r="B27" s="110"/>
      <c r="C27" s="100" t="s">
        <v>297</v>
      </c>
      <c r="D27" s="106" t="s">
        <v>299</v>
      </c>
      <c r="E27" s="76"/>
      <c r="F27" s="76"/>
      <c r="G27" s="83"/>
      <c r="H27" s="83"/>
      <c r="I27" s="91">
        <v>3</v>
      </c>
      <c r="J27" s="91">
        <v>3</v>
      </c>
      <c r="K27" s="76"/>
      <c r="L27" s="78" t="s">
        <v>298</v>
      </c>
      <c r="M27" s="78" t="s">
        <v>158</v>
      </c>
      <c r="N27" s="77">
        <v>43282</v>
      </c>
      <c r="O27" s="77">
        <v>43404</v>
      </c>
    </row>
    <row r="28" spans="1:15" ht="42" customHeight="1" x14ac:dyDescent="0.25">
      <c r="A28" s="108" t="s">
        <v>68</v>
      </c>
      <c r="B28" s="105" t="s">
        <v>69</v>
      </c>
      <c r="C28" s="100" t="s">
        <v>305</v>
      </c>
      <c r="D28" s="100" t="s">
        <v>65</v>
      </c>
      <c r="E28" s="76">
        <v>12</v>
      </c>
      <c r="F28" s="76">
        <v>2</v>
      </c>
      <c r="G28" s="76">
        <v>2</v>
      </c>
      <c r="H28" s="76">
        <v>2</v>
      </c>
      <c r="I28" s="76">
        <v>2</v>
      </c>
      <c r="J28" s="76">
        <v>2</v>
      </c>
      <c r="K28" s="76">
        <v>2</v>
      </c>
      <c r="L28" s="78" t="s">
        <v>142</v>
      </c>
      <c r="M28" s="78" t="s">
        <v>158</v>
      </c>
      <c r="N28" s="77">
        <v>43102</v>
      </c>
      <c r="O28" s="77">
        <v>43465</v>
      </c>
    </row>
    <row r="29" spans="1:15" ht="94.5" customHeight="1" x14ac:dyDescent="0.25">
      <c r="A29" s="109"/>
      <c r="B29" s="105" t="s">
        <v>70</v>
      </c>
      <c r="C29" s="100" t="s">
        <v>270</v>
      </c>
      <c r="D29" s="102" t="s">
        <v>123</v>
      </c>
      <c r="E29" s="87">
        <v>1</v>
      </c>
      <c r="F29" s="87">
        <v>0.15</v>
      </c>
      <c r="G29" s="87">
        <v>0.15</v>
      </c>
      <c r="H29" s="87">
        <v>0.15</v>
      </c>
      <c r="I29" s="87">
        <v>0.15</v>
      </c>
      <c r="J29" s="87">
        <v>0.2</v>
      </c>
      <c r="K29" s="87">
        <v>0.2</v>
      </c>
      <c r="L29" s="90" t="s">
        <v>122</v>
      </c>
      <c r="M29" s="78" t="s">
        <v>158</v>
      </c>
      <c r="N29" s="77">
        <v>43102</v>
      </c>
      <c r="O29" s="77">
        <v>43465</v>
      </c>
    </row>
    <row r="30" spans="1:15" ht="47.25" customHeight="1" x14ac:dyDescent="0.25">
      <c r="A30" s="109"/>
      <c r="B30" s="111" t="s">
        <v>71</v>
      </c>
      <c r="C30" s="100" t="s">
        <v>121</v>
      </c>
      <c r="D30" s="102" t="s">
        <v>143</v>
      </c>
      <c r="E30" s="87">
        <v>1</v>
      </c>
      <c r="F30" s="87"/>
      <c r="G30" s="87">
        <v>0.2</v>
      </c>
      <c r="H30" s="87">
        <v>0.25</v>
      </c>
      <c r="I30" s="87">
        <v>0.15</v>
      </c>
      <c r="J30" s="87">
        <v>0.15</v>
      </c>
      <c r="K30" s="87">
        <v>0.25</v>
      </c>
      <c r="L30" s="90" t="s">
        <v>146</v>
      </c>
      <c r="M30" s="78" t="s">
        <v>158</v>
      </c>
      <c r="N30" s="77">
        <v>43102</v>
      </c>
      <c r="O30" s="77">
        <v>43465</v>
      </c>
    </row>
    <row r="31" spans="1:15" ht="57.75" customHeight="1" x14ac:dyDescent="0.25">
      <c r="A31" s="109"/>
      <c r="B31" s="111"/>
      <c r="C31" s="100" t="s">
        <v>72</v>
      </c>
      <c r="D31" s="102" t="s">
        <v>161</v>
      </c>
      <c r="E31" s="87">
        <v>1</v>
      </c>
      <c r="F31" s="87">
        <v>0.15</v>
      </c>
      <c r="G31" s="87">
        <v>0.1</v>
      </c>
      <c r="H31" s="87">
        <v>0.1</v>
      </c>
      <c r="I31" s="87">
        <v>0.2</v>
      </c>
      <c r="J31" s="87">
        <v>0.2</v>
      </c>
      <c r="K31" s="87">
        <v>0.25</v>
      </c>
      <c r="L31" s="90" t="s">
        <v>162</v>
      </c>
      <c r="M31" s="78" t="s">
        <v>158</v>
      </c>
      <c r="N31" s="77">
        <v>43102</v>
      </c>
      <c r="O31" s="77">
        <v>43465</v>
      </c>
    </row>
    <row r="32" spans="1:15" ht="41.25" customHeight="1" x14ac:dyDescent="0.25">
      <c r="A32" s="109"/>
      <c r="B32" s="111" t="s">
        <v>73</v>
      </c>
      <c r="C32" s="100" t="s">
        <v>74</v>
      </c>
      <c r="D32" s="78" t="s">
        <v>120</v>
      </c>
      <c r="E32" s="80">
        <v>1</v>
      </c>
      <c r="F32" s="75">
        <v>0.16666666666666669</v>
      </c>
      <c r="G32" s="75">
        <v>0.16666666666666669</v>
      </c>
      <c r="H32" s="75">
        <v>0.16666666666666669</v>
      </c>
      <c r="I32" s="75">
        <v>0.16666666666666669</v>
      </c>
      <c r="J32" s="75">
        <v>0.16666666666666669</v>
      </c>
      <c r="K32" s="75">
        <v>0.16666666666666669</v>
      </c>
      <c r="L32" s="78" t="s">
        <v>75</v>
      </c>
      <c r="M32" s="78" t="s">
        <v>158</v>
      </c>
      <c r="N32" s="77">
        <v>43102</v>
      </c>
      <c r="O32" s="77">
        <v>43465</v>
      </c>
    </row>
    <row r="33" spans="1:15" ht="87" customHeight="1" x14ac:dyDescent="0.25">
      <c r="A33" s="109"/>
      <c r="B33" s="111"/>
      <c r="C33" s="100" t="s">
        <v>100</v>
      </c>
      <c r="D33" s="98" t="s">
        <v>76</v>
      </c>
      <c r="E33" s="81">
        <v>1</v>
      </c>
      <c r="F33" s="79"/>
      <c r="G33" s="81">
        <v>0.2</v>
      </c>
      <c r="H33" s="81">
        <v>0.2</v>
      </c>
      <c r="I33" s="81">
        <v>0.2</v>
      </c>
      <c r="J33" s="81">
        <v>0.2</v>
      </c>
      <c r="K33" s="81">
        <v>0.2</v>
      </c>
      <c r="L33" s="73" t="s">
        <v>147</v>
      </c>
      <c r="M33" s="78" t="s">
        <v>158</v>
      </c>
      <c r="N33" s="77">
        <v>43102</v>
      </c>
      <c r="O33" s="77">
        <v>43465</v>
      </c>
    </row>
    <row r="34" spans="1:15" ht="78.75" customHeight="1" x14ac:dyDescent="0.25">
      <c r="A34" s="109"/>
      <c r="B34" s="111"/>
      <c r="C34" s="100" t="s">
        <v>324</v>
      </c>
      <c r="D34" s="102" t="s">
        <v>285</v>
      </c>
      <c r="E34" s="87">
        <v>1</v>
      </c>
      <c r="F34" s="75">
        <v>0.16666666666666669</v>
      </c>
      <c r="G34" s="75">
        <v>0.16666666666666669</v>
      </c>
      <c r="H34" s="75">
        <v>0.16666666666666669</v>
      </c>
      <c r="I34" s="75">
        <v>0.16666666666666669</v>
      </c>
      <c r="J34" s="75">
        <v>0.16666666666666669</v>
      </c>
      <c r="K34" s="75">
        <v>0.16666666666666669</v>
      </c>
      <c r="L34" s="73" t="s">
        <v>288</v>
      </c>
      <c r="M34" s="78" t="s">
        <v>158</v>
      </c>
      <c r="N34" s="77">
        <v>43102</v>
      </c>
      <c r="O34" s="77">
        <v>43465</v>
      </c>
    </row>
    <row r="35" spans="1:15" ht="73.5" customHeight="1" x14ac:dyDescent="0.25">
      <c r="A35" s="108" t="s">
        <v>77</v>
      </c>
      <c r="B35" s="111" t="s">
        <v>78</v>
      </c>
      <c r="C35" s="100" t="s">
        <v>148</v>
      </c>
      <c r="D35" s="103" t="s">
        <v>271</v>
      </c>
      <c r="E35" s="86">
        <v>1</v>
      </c>
      <c r="F35" s="86">
        <v>0.15</v>
      </c>
      <c r="G35" s="86">
        <v>0.25</v>
      </c>
      <c r="H35" s="86">
        <v>0.2</v>
      </c>
      <c r="I35" s="86">
        <v>0.15</v>
      </c>
      <c r="J35" s="86">
        <v>0.15</v>
      </c>
      <c r="K35" s="86">
        <v>0.1</v>
      </c>
      <c r="L35" s="94" t="s">
        <v>118</v>
      </c>
      <c r="M35" s="78" t="s">
        <v>158</v>
      </c>
      <c r="N35" s="77">
        <v>43102</v>
      </c>
      <c r="O35" s="77">
        <v>43465</v>
      </c>
    </row>
    <row r="36" spans="1:15" ht="42.75" customHeight="1" x14ac:dyDescent="0.25">
      <c r="A36" s="109"/>
      <c r="B36" s="111"/>
      <c r="C36" s="100" t="s">
        <v>119</v>
      </c>
      <c r="D36" s="100" t="s">
        <v>149</v>
      </c>
      <c r="E36" s="80">
        <v>1</v>
      </c>
      <c r="F36" s="86">
        <v>0.15</v>
      </c>
      <c r="G36" s="86">
        <v>0.25</v>
      </c>
      <c r="H36" s="86">
        <v>0.2</v>
      </c>
      <c r="I36" s="86">
        <v>0.15</v>
      </c>
      <c r="J36" s="86">
        <v>0.15</v>
      </c>
      <c r="K36" s="86">
        <v>0.1</v>
      </c>
      <c r="L36" s="78" t="s">
        <v>150</v>
      </c>
      <c r="M36" s="78" t="s">
        <v>158</v>
      </c>
      <c r="N36" s="77">
        <v>43102</v>
      </c>
      <c r="O36" s="77">
        <v>43465</v>
      </c>
    </row>
    <row r="37" spans="1:15" s="69" customFormat="1" ht="55.5" customHeight="1" x14ac:dyDescent="0.25">
      <c r="A37" s="109"/>
      <c r="B37" s="111" t="s">
        <v>79</v>
      </c>
      <c r="C37" s="100" t="s">
        <v>80</v>
      </c>
      <c r="D37" s="100" t="s">
        <v>151</v>
      </c>
      <c r="E37" s="80">
        <v>1</v>
      </c>
      <c r="F37" s="75">
        <v>0.16666666666666669</v>
      </c>
      <c r="G37" s="75">
        <v>0.16666666666666669</v>
      </c>
      <c r="H37" s="75">
        <v>0.16666666666666669</v>
      </c>
      <c r="I37" s="75">
        <v>0.16666666666666669</v>
      </c>
      <c r="J37" s="75">
        <v>0.16666666666666669</v>
      </c>
      <c r="K37" s="75">
        <v>0.16666666666666669</v>
      </c>
      <c r="L37" s="78" t="s">
        <v>152</v>
      </c>
      <c r="M37" s="78" t="s">
        <v>158</v>
      </c>
      <c r="N37" s="77">
        <v>43102</v>
      </c>
      <c r="O37" s="77">
        <v>43465</v>
      </c>
    </row>
    <row r="38" spans="1:15" s="69" customFormat="1" ht="77.25" customHeight="1" x14ac:dyDescent="0.25">
      <c r="A38" s="109"/>
      <c r="B38" s="111"/>
      <c r="C38" s="100" t="s">
        <v>81</v>
      </c>
      <c r="D38" s="98" t="s">
        <v>153</v>
      </c>
      <c r="E38" s="81">
        <v>1</v>
      </c>
      <c r="F38" s="75">
        <v>0.16666666666666669</v>
      </c>
      <c r="G38" s="75">
        <v>0.16666666666666669</v>
      </c>
      <c r="H38" s="75">
        <v>0.16666666666666669</v>
      </c>
      <c r="I38" s="75">
        <v>0.16666666666666669</v>
      </c>
      <c r="J38" s="75">
        <v>0.16666666666666669</v>
      </c>
      <c r="K38" s="75">
        <v>0.16666666666666669</v>
      </c>
      <c r="L38" s="78" t="s">
        <v>152</v>
      </c>
      <c r="M38" s="78" t="s">
        <v>158</v>
      </c>
      <c r="N38" s="77">
        <v>43102</v>
      </c>
      <c r="O38" s="77">
        <v>43465</v>
      </c>
    </row>
    <row r="39" spans="1:15" s="69" customFormat="1" ht="81" customHeight="1" x14ac:dyDescent="0.25">
      <c r="A39" s="109"/>
      <c r="B39" s="111"/>
      <c r="C39" s="100" t="s">
        <v>82</v>
      </c>
      <c r="D39" s="98" t="s">
        <v>154</v>
      </c>
      <c r="E39" s="80">
        <v>1</v>
      </c>
      <c r="F39" s="75">
        <v>0.16666666666666669</v>
      </c>
      <c r="G39" s="75">
        <v>0.16666666666666669</v>
      </c>
      <c r="H39" s="75">
        <v>0.16666666666666669</v>
      </c>
      <c r="I39" s="75">
        <v>0.16666666666666669</v>
      </c>
      <c r="J39" s="75">
        <v>0.16666666666666669</v>
      </c>
      <c r="K39" s="75">
        <v>0.16666666666666669</v>
      </c>
      <c r="L39" s="78" t="s">
        <v>152</v>
      </c>
      <c r="M39" s="78" t="s">
        <v>158</v>
      </c>
      <c r="N39" s="77">
        <v>43102</v>
      </c>
      <c r="O39" s="77">
        <v>43465</v>
      </c>
    </row>
    <row r="40" spans="1:15" s="69" customFormat="1" ht="63" customHeight="1" x14ac:dyDescent="0.25">
      <c r="A40" s="109"/>
      <c r="B40" s="111"/>
      <c r="C40" s="100" t="s">
        <v>83</v>
      </c>
      <c r="D40" s="100" t="s">
        <v>84</v>
      </c>
      <c r="E40" s="80">
        <v>1</v>
      </c>
      <c r="F40" s="75">
        <v>0.16666666666666669</v>
      </c>
      <c r="G40" s="75">
        <v>0.16666666666666669</v>
      </c>
      <c r="H40" s="75">
        <v>0.16666666666666669</v>
      </c>
      <c r="I40" s="75">
        <v>0.16666666666666669</v>
      </c>
      <c r="J40" s="75">
        <v>0.16666666666666669</v>
      </c>
      <c r="K40" s="75">
        <v>0.16666666666666669</v>
      </c>
      <c r="L40" s="78" t="s">
        <v>85</v>
      </c>
      <c r="M40" s="78" t="s">
        <v>158</v>
      </c>
      <c r="N40" s="77">
        <v>43102</v>
      </c>
      <c r="O40" s="77">
        <v>43465</v>
      </c>
    </row>
    <row r="41" spans="1:15" s="69" customFormat="1" ht="52.5" customHeight="1" x14ac:dyDescent="0.25">
      <c r="A41" s="110"/>
      <c r="B41" s="111"/>
      <c r="C41" s="100" t="s">
        <v>86</v>
      </c>
      <c r="D41" s="100" t="s">
        <v>87</v>
      </c>
      <c r="E41" s="80">
        <v>1</v>
      </c>
      <c r="F41" s="83">
        <v>0.33</v>
      </c>
      <c r="G41" s="83">
        <v>0.33</v>
      </c>
      <c r="H41" s="83">
        <v>0.34</v>
      </c>
      <c r="I41" s="83"/>
      <c r="J41" s="83"/>
      <c r="K41" s="83">
        <v>0</v>
      </c>
      <c r="L41" s="78" t="s">
        <v>88</v>
      </c>
      <c r="M41" s="78" t="s">
        <v>158</v>
      </c>
      <c r="N41" s="77">
        <v>43102</v>
      </c>
      <c r="O41" s="77">
        <v>43465</v>
      </c>
    </row>
    <row r="42" spans="1:15" s="69" customFormat="1" ht="69.75" customHeight="1" x14ac:dyDescent="0.25">
      <c r="A42" s="111" t="s">
        <v>89</v>
      </c>
      <c r="B42" s="111" t="s">
        <v>90</v>
      </c>
      <c r="C42" s="100" t="s">
        <v>106</v>
      </c>
      <c r="D42" s="103" t="s">
        <v>115</v>
      </c>
      <c r="E42" s="86">
        <v>1</v>
      </c>
      <c r="F42" s="86">
        <v>0.1</v>
      </c>
      <c r="G42" s="86">
        <v>0.2</v>
      </c>
      <c r="H42" s="86">
        <v>0.2</v>
      </c>
      <c r="I42" s="86">
        <v>0.2</v>
      </c>
      <c r="J42" s="86">
        <v>0.2</v>
      </c>
      <c r="K42" s="86">
        <v>0.1</v>
      </c>
      <c r="L42" s="94" t="s">
        <v>114</v>
      </c>
      <c r="M42" s="78" t="s">
        <v>158</v>
      </c>
      <c r="N42" s="77">
        <v>43102</v>
      </c>
      <c r="O42" s="77">
        <v>43465</v>
      </c>
    </row>
    <row r="43" spans="1:15" s="69" customFormat="1" ht="75" x14ac:dyDescent="0.25">
      <c r="A43" s="111"/>
      <c r="B43" s="111"/>
      <c r="C43" s="100" t="s">
        <v>273</v>
      </c>
      <c r="D43" s="103" t="s">
        <v>107</v>
      </c>
      <c r="E43" s="86">
        <v>1</v>
      </c>
      <c r="F43" s="86">
        <v>0.1</v>
      </c>
      <c r="G43" s="86">
        <v>0.2</v>
      </c>
      <c r="H43" s="86">
        <v>0.2</v>
      </c>
      <c r="I43" s="86">
        <v>0.2</v>
      </c>
      <c r="J43" s="86">
        <v>0.2</v>
      </c>
      <c r="K43" s="86">
        <v>0.1</v>
      </c>
      <c r="L43" s="94" t="s">
        <v>116</v>
      </c>
      <c r="M43" s="78" t="s">
        <v>158</v>
      </c>
      <c r="N43" s="77">
        <v>43102</v>
      </c>
      <c r="O43" s="77">
        <v>43465</v>
      </c>
    </row>
    <row r="44" spans="1:15" s="69" customFormat="1" ht="77.25" customHeight="1" x14ac:dyDescent="0.25">
      <c r="A44" s="111"/>
      <c r="B44" s="111"/>
      <c r="C44" s="100" t="s">
        <v>274</v>
      </c>
      <c r="D44" s="103" t="s">
        <v>113</v>
      </c>
      <c r="E44" s="86">
        <v>1</v>
      </c>
      <c r="F44" s="86">
        <v>0.1</v>
      </c>
      <c r="G44" s="86">
        <v>0.2</v>
      </c>
      <c r="H44" s="86">
        <v>0.2</v>
      </c>
      <c r="I44" s="86">
        <v>0.2</v>
      </c>
      <c r="J44" s="86">
        <v>0.2</v>
      </c>
      <c r="K44" s="86">
        <v>0.1</v>
      </c>
      <c r="L44" s="94" t="s">
        <v>108</v>
      </c>
      <c r="M44" s="78" t="s">
        <v>158</v>
      </c>
      <c r="N44" s="77">
        <v>43102</v>
      </c>
      <c r="O44" s="77">
        <v>43465</v>
      </c>
    </row>
    <row r="45" spans="1:15" s="69" customFormat="1" ht="117.75" customHeight="1" x14ac:dyDescent="0.25">
      <c r="A45" s="111"/>
      <c r="B45" s="111"/>
      <c r="C45" s="100" t="s">
        <v>275</v>
      </c>
      <c r="D45" s="103" t="s">
        <v>112</v>
      </c>
      <c r="E45" s="86">
        <v>1</v>
      </c>
      <c r="F45" s="86">
        <v>0.1</v>
      </c>
      <c r="G45" s="86">
        <v>0.2</v>
      </c>
      <c r="H45" s="86">
        <v>0.2</v>
      </c>
      <c r="I45" s="86">
        <v>0.2</v>
      </c>
      <c r="J45" s="86">
        <v>0.2</v>
      </c>
      <c r="K45" s="86">
        <v>0.1</v>
      </c>
      <c r="L45" s="94" t="s">
        <v>109</v>
      </c>
      <c r="M45" s="78" t="s">
        <v>158</v>
      </c>
      <c r="N45" s="77">
        <v>43102</v>
      </c>
      <c r="O45" s="77">
        <v>43465</v>
      </c>
    </row>
    <row r="46" spans="1:15" s="69" customFormat="1" ht="71.25" customHeight="1" x14ac:dyDescent="0.25">
      <c r="A46" s="111"/>
      <c r="B46" s="111"/>
      <c r="C46" s="100" t="s">
        <v>276</v>
      </c>
      <c r="D46" s="103" t="s">
        <v>111</v>
      </c>
      <c r="E46" s="86">
        <v>1</v>
      </c>
      <c r="F46" s="86">
        <v>0.1</v>
      </c>
      <c r="G46" s="86">
        <v>0.2</v>
      </c>
      <c r="H46" s="86">
        <v>0.2</v>
      </c>
      <c r="I46" s="86">
        <v>0.2</v>
      </c>
      <c r="J46" s="86">
        <v>0.2</v>
      </c>
      <c r="K46" s="86">
        <v>0.1</v>
      </c>
      <c r="L46" s="94" t="s">
        <v>110</v>
      </c>
      <c r="M46" s="78" t="s">
        <v>158</v>
      </c>
      <c r="N46" s="77">
        <v>43102</v>
      </c>
      <c r="O46" s="77">
        <v>43465</v>
      </c>
    </row>
    <row r="47" spans="1:15" s="69" customFormat="1" ht="55.5" customHeight="1" x14ac:dyDescent="0.25">
      <c r="A47" s="111" t="s">
        <v>91</v>
      </c>
      <c r="B47" s="111" t="s">
        <v>92</v>
      </c>
      <c r="C47" s="98" t="s">
        <v>277</v>
      </c>
      <c r="D47" s="98" t="s">
        <v>312</v>
      </c>
      <c r="E47" s="81">
        <v>1</v>
      </c>
      <c r="F47" s="75">
        <v>0.16666666666666669</v>
      </c>
      <c r="G47" s="75">
        <v>0.16666666666666669</v>
      </c>
      <c r="H47" s="75">
        <v>0.16666666666666669</v>
      </c>
      <c r="I47" s="75">
        <v>0.16666666666666669</v>
      </c>
      <c r="J47" s="75">
        <v>0.16666666666666669</v>
      </c>
      <c r="K47" s="75">
        <v>0.16666666666666669</v>
      </c>
      <c r="L47" s="88" t="s">
        <v>311</v>
      </c>
      <c r="M47" s="78" t="s">
        <v>158</v>
      </c>
      <c r="N47" s="77">
        <v>43102</v>
      </c>
      <c r="O47" s="77">
        <v>43465</v>
      </c>
    </row>
    <row r="48" spans="1:15" s="69" customFormat="1" ht="42.75" customHeight="1" x14ac:dyDescent="0.25">
      <c r="A48" s="111"/>
      <c r="B48" s="111"/>
      <c r="C48" s="100" t="s">
        <v>93</v>
      </c>
      <c r="D48" s="100" t="s">
        <v>313</v>
      </c>
      <c r="E48" s="76" t="s">
        <v>67</v>
      </c>
      <c r="F48" s="75">
        <v>0.16666666666666669</v>
      </c>
      <c r="G48" s="75">
        <v>0.16666666666666669</v>
      </c>
      <c r="H48" s="75">
        <v>0.16666666666666669</v>
      </c>
      <c r="I48" s="75">
        <v>0.16666666666666669</v>
      </c>
      <c r="J48" s="75">
        <v>0.16666666666666669</v>
      </c>
      <c r="K48" s="75">
        <v>0.16666666666666669</v>
      </c>
      <c r="L48" s="78" t="s">
        <v>314</v>
      </c>
      <c r="M48" s="78" t="s">
        <v>158</v>
      </c>
      <c r="N48" s="77">
        <v>43102</v>
      </c>
      <c r="O48" s="77">
        <v>43465</v>
      </c>
    </row>
    <row r="49" spans="1:15" s="69" customFormat="1" ht="74.25" customHeight="1" x14ac:dyDescent="0.25">
      <c r="A49" s="111"/>
      <c r="B49" s="111"/>
      <c r="C49" s="98" t="s">
        <v>278</v>
      </c>
      <c r="D49" s="98" t="s">
        <v>94</v>
      </c>
      <c r="E49" s="81">
        <v>1</v>
      </c>
      <c r="F49" s="75">
        <v>0.16666666666666669</v>
      </c>
      <c r="G49" s="75">
        <v>0.16666666666666669</v>
      </c>
      <c r="H49" s="75">
        <v>0.16666666666666669</v>
      </c>
      <c r="I49" s="75">
        <v>0.16666666666666669</v>
      </c>
      <c r="J49" s="75">
        <v>0.16666666666666669</v>
      </c>
      <c r="K49" s="75">
        <v>0.16666666666666669</v>
      </c>
      <c r="L49" s="88" t="s">
        <v>315</v>
      </c>
      <c r="M49" s="78" t="s">
        <v>158</v>
      </c>
      <c r="N49" s="77">
        <v>43102</v>
      </c>
      <c r="O49" s="77">
        <v>43465</v>
      </c>
    </row>
    <row r="50" spans="1:15" s="69" customFormat="1" ht="52.5" customHeight="1" x14ac:dyDescent="0.25">
      <c r="A50" s="111" t="s">
        <v>95</v>
      </c>
      <c r="C50" s="98" t="s">
        <v>279</v>
      </c>
      <c r="D50" s="98" t="s">
        <v>96</v>
      </c>
      <c r="E50" s="81">
        <v>1</v>
      </c>
      <c r="F50" s="75">
        <v>0.16666666666666669</v>
      </c>
      <c r="G50" s="75">
        <v>0.16666666666666669</v>
      </c>
      <c r="H50" s="75">
        <v>0.16666666666666669</v>
      </c>
      <c r="I50" s="75">
        <v>0.16666666666666669</v>
      </c>
      <c r="J50" s="75">
        <v>0.16666666666666669</v>
      </c>
      <c r="K50" s="75">
        <v>0.16666666666666669</v>
      </c>
      <c r="L50" s="73" t="s">
        <v>155</v>
      </c>
      <c r="M50" s="78" t="s">
        <v>158</v>
      </c>
      <c r="N50" s="77">
        <v>43102</v>
      </c>
      <c r="O50" s="77">
        <v>43465</v>
      </c>
    </row>
    <row r="51" spans="1:15" s="69" customFormat="1" ht="72" customHeight="1" x14ac:dyDescent="0.25">
      <c r="A51" s="111"/>
      <c r="B51" s="97" t="s">
        <v>281</v>
      </c>
      <c r="C51" s="98" t="s">
        <v>280</v>
      </c>
      <c r="D51" s="103" t="s">
        <v>104</v>
      </c>
      <c r="E51" s="85">
        <v>1</v>
      </c>
      <c r="F51" s="75">
        <v>0.16666666666666669</v>
      </c>
      <c r="G51" s="75">
        <v>0.16666666666666669</v>
      </c>
      <c r="H51" s="75">
        <v>0.16666666666666669</v>
      </c>
      <c r="I51" s="75">
        <v>0.16666666666666669</v>
      </c>
      <c r="J51" s="75">
        <v>0.16666666666666669</v>
      </c>
      <c r="K51" s="75">
        <v>0.16666666666666669</v>
      </c>
      <c r="L51" s="90" t="s">
        <v>105</v>
      </c>
      <c r="M51" s="78" t="s">
        <v>158</v>
      </c>
      <c r="N51" s="77">
        <v>43102</v>
      </c>
      <c r="O51" s="77">
        <v>43465</v>
      </c>
    </row>
    <row r="52" spans="1:15" s="69" customFormat="1" ht="42" customHeight="1" x14ac:dyDescent="0.25">
      <c r="A52" s="111"/>
      <c r="B52" s="97"/>
      <c r="C52" s="98" t="s">
        <v>282</v>
      </c>
      <c r="D52" s="98" t="s">
        <v>156</v>
      </c>
      <c r="E52" s="95">
        <v>1</v>
      </c>
      <c r="F52" s="75">
        <v>0.16666666666666669</v>
      </c>
      <c r="G52" s="75">
        <v>0.16666666666666669</v>
      </c>
      <c r="H52" s="75">
        <v>0.16666666666666669</v>
      </c>
      <c r="I52" s="75">
        <v>0.16666666666666669</v>
      </c>
      <c r="J52" s="75">
        <v>0.16666666666666669</v>
      </c>
      <c r="K52" s="75">
        <v>0.16666666666666669</v>
      </c>
      <c r="L52" s="73" t="s">
        <v>157</v>
      </c>
      <c r="M52" s="78" t="s">
        <v>158</v>
      </c>
      <c r="N52" s="77">
        <v>43102</v>
      </c>
      <c r="O52" s="77">
        <v>43465</v>
      </c>
    </row>
    <row r="53" spans="1:15" s="69" customFormat="1" ht="63.75" customHeight="1" x14ac:dyDescent="0.25">
      <c r="A53" s="111"/>
      <c r="B53" s="96" t="s">
        <v>283</v>
      </c>
      <c r="C53" s="100" t="s">
        <v>316</v>
      </c>
      <c r="D53" s="98" t="s">
        <v>317</v>
      </c>
      <c r="E53" s="81">
        <v>1</v>
      </c>
      <c r="F53" s="75">
        <v>0.16666666666666669</v>
      </c>
      <c r="G53" s="75">
        <v>0.16666666666666669</v>
      </c>
      <c r="H53" s="75">
        <v>0.16666666666666669</v>
      </c>
      <c r="I53" s="75">
        <v>0.16666666666666669</v>
      </c>
      <c r="J53" s="75">
        <v>0.16666666666666669</v>
      </c>
      <c r="K53" s="75">
        <v>0.16666666666666669</v>
      </c>
      <c r="L53" s="73" t="s">
        <v>318</v>
      </c>
      <c r="M53" s="78" t="s">
        <v>158</v>
      </c>
      <c r="N53" s="77">
        <v>43102</v>
      </c>
      <c r="O53" s="77">
        <v>43465</v>
      </c>
    </row>
    <row r="54" spans="1:15" s="69" customFormat="1" ht="27.75" customHeight="1" x14ac:dyDescent="0.25">
      <c r="A54" s="112" t="s">
        <v>97</v>
      </c>
      <c r="B54" s="112"/>
      <c r="C54" s="112"/>
      <c r="D54" s="113" t="s">
        <v>186</v>
      </c>
      <c r="E54" s="114"/>
      <c r="F54" s="114"/>
      <c r="G54" s="114"/>
      <c r="H54" s="114"/>
      <c r="I54" s="114"/>
      <c r="J54" s="114"/>
      <c r="K54" s="115" t="s">
        <v>187</v>
      </c>
      <c r="L54" s="115"/>
      <c r="M54" s="115"/>
      <c r="N54" s="115"/>
      <c r="O54" s="115"/>
    </row>
    <row r="55" spans="1:15" s="69" customFormat="1" ht="30" customHeight="1" x14ac:dyDescent="0.25">
      <c r="A55" s="112" t="s">
        <v>259</v>
      </c>
      <c r="B55" s="112"/>
      <c r="C55" s="112"/>
      <c r="D55" s="116" t="s">
        <v>188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/>
      <c r="O55" s="116"/>
    </row>
    <row r="61" spans="1:15" x14ac:dyDescent="0.25">
      <c r="D61"/>
    </row>
    <row r="62" spans="1:15" x14ac:dyDescent="0.25">
      <c r="D62"/>
    </row>
    <row r="63" spans="1:15" x14ac:dyDescent="0.25">
      <c r="D63"/>
    </row>
    <row r="64" spans="1:15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</sheetData>
  <mergeCells count="38">
    <mergeCell ref="N3:O3"/>
    <mergeCell ref="A1:B2"/>
    <mergeCell ref="D1:M1"/>
    <mergeCell ref="D2:M2"/>
    <mergeCell ref="A3:A4"/>
    <mergeCell ref="B3:B4"/>
    <mergeCell ref="C3:C4"/>
    <mergeCell ref="D3:D4"/>
    <mergeCell ref="E3:E4"/>
    <mergeCell ref="F3:K3"/>
    <mergeCell ref="L3:L4"/>
    <mergeCell ref="M3:M4"/>
    <mergeCell ref="A5:A12"/>
    <mergeCell ref="B5:B10"/>
    <mergeCell ref="B11:B12"/>
    <mergeCell ref="B13:B16"/>
    <mergeCell ref="B17:B18"/>
    <mergeCell ref="A13:A19"/>
    <mergeCell ref="A42:A46"/>
    <mergeCell ref="B42:B46"/>
    <mergeCell ref="A47:A49"/>
    <mergeCell ref="B47:B49"/>
    <mergeCell ref="A50:A53"/>
    <mergeCell ref="A54:C54"/>
    <mergeCell ref="D54:J54"/>
    <mergeCell ref="K54:O54"/>
    <mergeCell ref="A55:C55"/>
    <mergeCell ref="D55:O55"/>
    <mergeCell ref="A35:A41"/>
    <mergeCell ref="B20:B22"/>
    <mergeCell ref="B23:B24"/>
    <mergeCell ref="B25:B27"/>
    <mergeCell ref="A28:A34"/>
    <mergeCell ref="B30:B31"/>
    <mergeCell ref="B32:B34"/>
    <mergeCell ref="B35:B36"/>
    <mergeCell ref="B37:B41"/>
    <mergeCell ref="A20:A27"/>
  </mergeCells>
  <printOptions horizontalCentered="1"/>
  <pageMargins left="0.31496062992125984" right="0.31496062992125984" top="0.74803149606299213" bottom="0.74803149606299213" header="0.31496062992125984" footer="0.31496062992125984"/>
  <pageSetup paperSize="41" scale="37" orientation="landscape" r:id="rId1"/>
  <rowBreaks count="2" manualBreakCount="2">
    <brk id="19" max="14" man="1"/>
    <brk id="41" max="1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38</vt:i4>
      </vt:variant>
      <vt:variant>
        <vt:lpstr>Rangos con nombre</vt:lpstr>
      </vt:variant>
      <vt:variant>
        <vt:i4>33</vt:i4>
      </vt:variant>
    </vt:vector>
  </HeadingPairs>
  <TitlesOfParts>
    <vt:vector size="71" baseType="lpstr">
      <vt:lpstr>DIST</vt:lpstr>
      <vt:lpstr>AMA</vt:lpstr>
      <vt:lpstr>ANT</vt:lpstr>
      <vt:lpstr>ARA</vt:lpstr>
      <vt:lpstr>ATL</vt:lpstr>
      <vt:lpstr>BOL</vt:lpstr>
      <vt:lpstr>BOY</vt:lpstr>
      <vt:lpstr>CAL</vt:lpstr>
      <vt:lpstr>CAQ</vt:lpstr>
      <vt:lpstr>CAS</vt:lpstr>
      <vt:lpstr>CAU</vt:lpstr>
      <vt:lpstr>CES</vt:lpstr>
      <vt:lpstr>CHO</vt:lpstr>
      <vt:lpstr>COR</vt:lpstr>
      <vt:lpstr>CUND</vt:lpstr>
      <vt:lpstr>GUAI</vt:lpstr>
      <vt:lpstr>GUAV</vt:lpstr>
      <vt:lpstr>HUI</vt:lpstr>
      <vt:lpstr>GUAJ</vt:lpstr>
      <vt:lpstr>MAGD</vt:lpstr>
      <vt:lpstr>META</vt:lpstr>
      <vt:lpstr>NAR</vt:lpstr>
      <vt:lpstr>NTE SANT</vt:lpstr>
      <vt:lpstr>PUT</vt:lpstr>
      <vt:lpstr>QUIN</vt:lpstr>
      <vt:lpstr>RIS</vt:lpstr>
      <vt:lpstr>SAN AND</vt:lpstr>
      <vt:lpstr>SANT</vt:lpstr>
      <vt:lpstr>SUC</vt:lpstr>
      <vt:lpstr>TOL</vt:lpstr>
      <vt:lpstr>VALLE</vt:lpstr>
      <vt:lpstr>VAUP</vt:lpstr>
      <vt:lpstr>VICH</vt:lpstr>
      <vt:lpstr>1ER TRIMESTRE</vt:lpstr>
      <vt:lpstr>2DO TRIMESTRE </vt:lpstr>
      <vt:lpstr>3ER TRIMESTRE</vt:lpstr>
      <vt:lpstr>4TO TRIMESTRE </vt:lpstr>
      <vt:lpstr>consolidado</vt:lpstr>
      <vt:lpstr>AMA!Área_de_impresión</vt:lpstr>
      <vt:lpstr>ANT!Área_de_impresión</vt:lpstr>
      <vt:lpstr>ARA!Área_de_impresión</vt:lpstr>
      <vt:lpstr>ATL!Área_de_impresión</vt:lpstr>
      <vt:lpstr>BOL!Área_de_impresión</vt:lpstr>
      <vt:lpstr>BOY!Área_de_impresión</vt:lpstr>
      <vt:lpstr>CAL!Área_de_impresión</vt:lpstr>
      <vt:lpstr>CAQ!Área_de_impresión</vt:lpstr>
      <vt:lpstr>CAS!Área_de_impresión</vt:lpstr>
      <vt:lpstr>CAU!Área_de_impresión</vt:lpstr>
      <vt:lpstr>CES!Área_de_impresión</vt:lpstr>
      <vt:lpstr>CHO!Área_de_impresión</vt:lpstr>
      <vt:lpstr>COR!Área_de_impresión</vt:lpstr>
      <vt:lpstr>CUND!Área_de_impresión</vt:lpstr>
      <vt:lpstr>DIST!Área_de_impresión</vt:lpstr>
      <vt:lpstr>GUAI!Área_de_impresión</vt:lpstr>
      <vt:lpstr>GUAJ!Área_de_impresión</vt:lpstr>
      <vt:lpstr>GUAV!Área_de_impresión</vt:lpstr>
      <vt:lpstr>HUI!Área_de_impresión</vt:lpstr>
      <vt:lpstr>MAGD!Área_de_impresión</vt:lpstr>
      <vt:lpstr>META!Área_de_impresión</vt:lpstr>
      <vt:lpstr>NAR!Área_de_impresión</vt:lpstr>
      <vt:lpstr>'NTE SANT'!Área_de_impresión</vt:lpstr>
      <vt:lpstr>PUT!Área_de_impresión</vt:lpstr>
      <vt:lpstr>QUIN!Área_de_impresión</vt:lpstr>
      <vt:lpstr>RIS!Área_de_impresión</vt:lpstr>
      <vt:lpstr>'SAN AND'!Área_de_impresión</vt:lpstr>
      <vt:lpstr>SANT!Área_de_impresión</vt:lpstr>
      <vt:lpstr>SUC!Área_de_impresión</vt:lpstr>
      <vt:lpstr>TOL!Área_de_impresión</vt:lpstr>
      <vt:lpstr>VALLE!Área_de_impresión</vt:lpstr>
      <vt:lpstr>VAUP!Área_de_impresión</vt:lpstr>
      <vt:lpstr>VICH!Área_de_impresión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Gloria Cecilia Laguna Aldana</dc:creator>
  <cp:lastModifiedBy>Gloria Cecilia Laguna Aldana</cp:lastModifiedBy>
  <cp:lastPrinted>2017-12-04T14:14:37Z</cp:lastPrinted>
  <dcterms:created xsi:type="dcterms:W3CDTF">2017-09-20T19:51:38Z</dcterms:created>
  <dcterms:modified xsi:type="dcterms:W3CDTF">2017-12-22T15:26:37Z</dcterms:modified>
</cp:coreProperties>
</file>