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AA 2020\ACTUALIZACIONES\DICIEMBRE 11 DE 2020\"/>
    </mc:Choice>
  </mc:AlternateContent>
  <bookViews>
    <workbookView xWindow="0" yWindow="0" windowWidth="19410" windowHeight="9600"/>
  </bookViews>
  <sheets>
    <sheet name="RNEC NF" sheetId="4" r:id="rId1"/>
  </sheets>
  <definedNames>
    <definedName name="_xlnm._FilterDatabase" localSheetId="0" hidden="1">'RNEC NF'!$A$4:$K$84</definedName>
    <definedName name="_xlnm.Print_Area" localSheetId="0">'RNEC NF'!$A$1:$K$108</definedName>
    <definedName name="_xlnm.Print_Titles" localSheetId="0">'RNEC NF'!$4:$4</definedName>
  </definedNames>
  <calcPr calcId="152511"/>
</workbook>
</file>

<file path=xl/calcChain.xml><?xml version="1.0" encoding="utf-8"?>
<calcChain xmlns="http://schemas.openxmlformats.org/spreadsheetml/2006/main">
  <c r="G106" i="4" l="1"/>
  <c r="H58" i="4" l="1"/>
  <c r="H37" i="4"/>
  <c r="H38" i="4"/>
  <c r="H71" i="4" l="1"/>
  <c r="H73" i="4" l="1"/>
  <c r="H20" i="4" l="1"/>
  <c r="H69" i="4" l="1"/>
  <c r="H56" i="4" l="1"/>
  <c r="H41" i="4" l="1"/>
  <c r="H42" i="4" l="1"/>
  <c r="H43" i="4"/>
  <c r="H16" i="4" l="1"/>
  <c r="H15" i="4"/>
  <c r="H89" i="4"/>
  <c r="H88" i="4"/>
  <c r="H87" i="4" l="1"/>
  <c r="H94" i="4" l="1"/>
  <c r="H93" i="4" l="1"/>
  <c r="H92" i="4"/>
  <c r="H91" i="4"/>
  <c r="H86" i="4" l="1"/>
  <c r="H53" i="4" l="1"/>
  <c r="H106" i="4" l="1"/>
  <c r="G79" i="4"/>
  <c r="G96" i="4" s="1"/>
  <c r="G109" i="4" l="1"/>
  <c r="H63" i="4"/>
  <c r="H64" i="4"/>
  <c r="H65" i="4"/>
  <c r="H75" i="4"/>
  <c r="H66" i="4"/>
  <c r="H79" i="4"/>
  <c r="H80" i="4"/>
  <c r="H81" i="4"/>
  <c r="H84" i="4"/>
  <c r="H62" i="4"/>
  <c r="H24" i="4"/>
  <c r="H25" i="4"/>
  <c r="H26" i="4"/>
  <c r="H27" i="4"/>
  <c r="H28" i="4"/>
  <c r="H29" i="4"/>
  <c r="H30" i="4"/>
  <c r="H31" i="4"/>
  <c r="H32" i="4"/>
  <c r="H33" i="4"/>
  <c r="H34" i="4"/>
  <c r="H35" i="4"/>
  <c r="H39" i="4"/>
  <c r="H44" i="4"/>
  <c r="H45" i="4"/>
  <c r="H46" i="4"/>
  <c r="H49" i="4"/>
  <c r="H50" i="4"/>
  <c r="H52" i="4"/>
  <c r="H23" i="4"/>
  <c r="H8" i="4"/>
  <c r="H9" i="4"/>
  <c r="H10" i="4"/>
  <c r="H11" i="4"/>
  <c r="H12" i="4"/>
  <c r="H13" i="4"/>
  <c r="H14" i="4"/>
  <c r="H6" i="4"/>
  <c r="H96" i="4" s="1"/>
  <c r="H108" i="4" l="1"/>
</calcChain>
</file>

<file path=xl/comments1.xml><?xml version="1.0" encoding="utf-8"?>
<comments xmlns="http://schemas.openxmlformats.org/spreadsheetml/2006/main">
  <authors>
    <author>Ricardo Andres Garcia Huertas</author>
  </authors>
  <commentList>
    <comment ref="G60" authorId="0" shapeId="0">
      <text>
        <r>
          <rPr>
            <b/>
            <sz val="9"/>
            <color indexed="81"/>
            <rFont val="Tahoma"/>
            <family val="2"/>
          </rPr>
          <t>Ricardo Andres Garcia Huertas:</t>
        </r>
        <r>
          <rPr>
            <sz val="9"/>
            <color indexed="81"/>
            <rFont val="Tahoma"/>
            <family val="2"/>
          </rPr>
          <t xml:space="preserve">
PREVIO CONCEPTO
</t>
        </r>
      </text>
    </comment>
  </commentList>
</comments>
</file>

<file path=xl/sharedStrings.xml><?xml version="1.0" encoding="utf-8"?>
<sst xmlns="http://schemas.openxmlformats.org/spreadsheetml/2006/main" count="724" uniqueCount="271">
  <si>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</si>
  <si>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</si>
  <si>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</si>
  <si>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</si>
  <si>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</si>
  <si>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</si>
  <si>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</si>
  <si>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</si>
  <si>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</si>
  <si>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</si>
  <si>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</si>
  <si>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</si>
  <si>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</si>
  <si>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</si>
  <si>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</si>
  <si>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</si>
  <si>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</si>
  <si>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 xml:space="preserve">REGISTRADURIA DELEGADA PARA EL REGISTRO CIVIL Y LA IDENTIFICACION -  TELEFONO: 2202880 EXT: 1200 </t>
  </si>
  <si>
    <t>REGISTRADURIA DELEGADA PARA EL REGISTRO CIVIL Y LA IDENTIFICACION -  GERENTE DE INFORMATICA TELEFONO: 2202880 EXT: 1200 - 1525</t>
  </si>
  <si>
    <t>N/A</t>
  </si>
  <si>
    <t>MARZO</t>
  </si>
  <si>
    <t>ABRIL</t>
  </si>
  <si>
    <t>NOVIEMBRE</t>
  </si>
  <si>
    <t>ENERO</t>
  </si>
  <si>
    <t>MAYO</t>
  </si>
  <si>
    <t>JUNIO</t>
  </si>
  <si>
    <t>FEBRERO</t>
  </si>
  <si>
    <t>COORDINACIÓN MANTENIMIENTO Y CONSTRUCCIONES
JAVIER HORACIO PACHON ALDANA
EXT. 1308-1391</t>
  </si>
  <si>
    <t>COORDINACIÓN MANTENIMIENTO Y CONSTRUCCIONES
JAVIER HORACIO PACHON ALDANA
EXT. 1308-1392</t>
  </si>
  <si>
    <t>COORDINACIÓN MANTENIMIENTO Y CONSTRUCCIONES
JAVIER HORACIO PACHON ALDANA
EXT. 1308-1393</t>
  </si>
  <si>
    <t>COORDINACIÓN MANTENIMIENTO Y CONSTRUCCIONES
JAVIER HORACIO PACHON ALDANA
EXT. 1308-1394</t>
  </si>
  <si>
    <t>COORDINACIÓN MANTENIMIENTO Y CONSTRUCCIONES
JAVIER HORACIO PACHON ALDANA
EXT. 1308-1395</t>
  </si>
  <si>
    <t>CONTRATAR EL MANTENIMIENTO PREVENTIVO Y CORRECTIVO DE LOS ASCENSORES DE PASAJEROS MARCA OTIS DE LA RNEC SEDE CAN</t>
  </si>
  <si>
    <t>COORDINACIÓN MANTENIMIENTO Y CONSTRUCCIONES
JAVIER HORACIO PACHON ALDANA
EXT. 1308-1396</t>
  </si>
  <si>
    <t>COORDINACIÓN MANTENIMIENTO Y CONSTRUCCIONES
JAVIER HORACIO PACHON ALDANA
EXT. 1308-1397</t>
  </si>
  <si>
    <t>OCTUBRE</t>
  </si>
  <si>
    <t>COORDINACIÓN MANTENIMIENTO Y CONSTRUCCIONES
JAVIER HORACIO PACHON ALDANA
EXT. 1308-1398</t>
  </si>
  <si>
    <t>COORDINACIÓN MANTENIMIENTO Y CONSTRUCCIONES
JAVIER HORACIO PACHON ALDANA
EXT. 1308-1399</t>
  </si>
  <si>
    <t>ADQUISICION, MANTENIMIENTO PREVENTIVO Y CORRECTIVO DE LOS AIRES ACONDICIONADOS CON QUE CUENTA EL EDIFICIO DE LA RNEC SEDE CAN</t>
  </si>
  <si>
    <t>COORDINACIÓN MANTENIMIENTO Y CONSTRUCCIONES
JAVIER HORACIO PACHON ALDANA
EXT. 1308-1400</t>
  </si>
  <si>
    <t>COORDINACIÓN MANTENIMIENTO Y CONSTRUCCIONES
JAVIER HORACIO PACHON ALDANA
EXT. 1308-1401</t>
  </si>
  <si>
    <t>COORDINACIÓN MANTENIMIENTO Y CONSTRUCCIONES
JAVIER HORACIO PACHON ALDANA
EXT. 1308-1402</t>
  </si>
  <si>
    <t>COORDINACIÓN MANTENIMIENTO Y CONSTRUCCIONES
JAVIER HORACIO PACHON ALDANA
EXT. 1308-1405</t>
  </si>
  <si>
    <t>CONTRATAR LA CERTIFICACION DE LOS ASCENSORES EN LA NORMA NTC- 5622.</t>
  </si>
  <si>
    <t>COORDINACIÓN MANTENIMIENTO Y CONSTRUCCIONES
JAVIER HORACIO PACHON ALDANA
EXT. 1308-1406</t>
  </si>
  <si>
    <t>COORDINACIÓN MANTENIMIENTO Y CONSTRUCCIONES
JAVIER HORACIO PACHON ALDANA
EXT. 1308-1407</t>
  </si>
  <si>
    <t>SUMINISTRO E INSTALACION DE CORTINAS EN DIFERENTES AREAS DE LA SEDE DE OFICINAS CENTRALES</t>
  </si>
  <si>
    <t>COORDINACIÓN MANTENIMIENTO Y CONSTRUCCIONES
JAVIER HORACIO PACHON ALDANA
EXT. 1308-1408</t>
  </si>
  <si>
    <t>ADECUACION Y REFORZAMIENTO DE LAS ESCALERAS METALICAS DE EMERGENCIAS</t>
  </si>
  <si>
    <t>JULIO</t>
  </si>
  <si>
    <t>COORDINACIÓN MANTENIMIENTO Y CONSTRUCCIONES
JAVIER HORACIO PACHON ALDANA
EXT. 1308-1410</t>
  </si>
  <si>
    <t>INDEPENDIZACION DEL SISTEMA ELECTRICO DE LA CAFETERIA</t>
  </si>
  <si>
    <t>COORDINACIÓN MANTENIMIENTO Y CONSTRUCCIONES
JAVIER HORACIO PACHON ALDANA
EXT. 1308-1411</t>
  </si>
  <si>
    <t>MANTENIMIENTO DE LOS DOMOS DE LA SEDE CAN</t>
  </si>
  <si>
    <t>COORDINACIÓN MANTENIMIENTO Y CONSTRUCCIONES
JAVIER HORACIO PACHON ALDANA
EXT. 1308-1412</t>
  </si>
  <si>
    <t>COORDINACIÓN MANTENIMIENTO Y CONSTRUCCIONES
JAVIER HORACIO PACHON ALDANA
EXT. 1308-1413</t>
  </si>
  <si>
    <t>COORDINACIÓN DE TRANSPORTE
ALEXANDER GAVIRIA SANDOVAL
EXT. 1026-1027</t>
  </si>
  <si>
    <t>ADQUISICION DE S.O.A.T. PARA LOS VEHICULOS OFICIALES DE LA ENTIDAD</t>
  </si>
  <si>
    <t>PUBLICAR LOS ACTOS ADMINISTRATIVOS PROFERIDOS POR LA ORGANIZACIÓN ELECTORAL - REGISTRADURÍA NACIONAL DEL ESTADO CIVIL, CONSEJO NACIONAL ELECTORAL - Y FONDO ROTATORIO DE LA REGISTRADURÍA NACIONAL, EN EL DIARIO OFICIAL DE LA IMPRENTA NACIONAL DE COLOMBIA.</t>
  </si>
  <si>
    <t>COORDINACION GRUPO DE COMPRAS
JAVIER DARIO SASTOQUE GÓMEZ
 EXT 1409-1431</t>
  </si>
  <si>
    <t>PUBLICAR LOS AVISOS DE PRENSA DE LOS FUNCIONARIOS FALLECIDOS Y DEMAS QUE REQUIERA LA ORGANIZACIÓN ELECTORAL</t>
  </si>
  <si>
    <t>COORDINACION RECURSOS FÍSICOS
RICARDO RINCON
EXT. 1198-1725</t>
  </si>
  <si>
    <t xml:space="preserve">ENERO </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</si>
  <si>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</si>
  <si>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</si>
  <si>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</si>
  <si>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</si>
  <si>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</si>
  <si>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</si>
  <si>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</si>
  <si>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ACTUALIZACION DE LAS LICENCIAS DE CONSTRUPLAN</t>
  </si>
  <si>
    <t>RECOLECCIÓN, TRANSPORTE Y  DISPOSICIÓN FINAL DE LOS RESIDUOS PELIGROSOS EN LA RNEC, SEDE CAN</t>
  </si>
  <si>
    <t>CONTRATAR EL MANTENIMIENTO PREVENTIVO SIN SUMINISTRO DE REPUESTOS DE LA SUBESTACIÓN ELÉCTRICA DE LA RNEC</t>
  </si>
  <si>
    <t xml:space="preserve">80141600
80141700
80151500
84121800
</t>
  </si>
  <si>
    <t>PRESTACIÓN DE LOS SERVICIOS DE PREPRODUCCIÓN, PRODUCCIÓN, POSPRODUCCIÓN Y EMISIÓN DEL PROGRAMA INSTITUCIONAL.</t>
  </si>
  <si>
    <t>CONTRATACIÓN DIRECTA</t>
  </si>
  <si>
    <t>NA</t>
  </si>
  <si>
    <t>JEFE COMUNICACIONES Y PRENSA - TEL: 2202880 EXT: 1279</t>
  </si>
  <si>
    <t>PRESTAR EL SERVICIO DE MONITOREO Y SEGUIMIENTO AL REGISTRO PERIODISTICO QUE SOBRE LA REGISTRADURIA NACIONAL HACEN LOS MEDIOS DE COMUNICACIÓN NACIONAL Y REGIONAL DEL PAIS</t>
  </si>
  <si>
    <t>RENDICIÓN DE CUENTAS</t>
  </si>
  <si>
    <t>MANTENIMIENTO EQUIPO FOTOGRÁFICO Y DE VIDEO AUDIOVISULAES</t>
  </si>
  <si>
    <t>AGOSTO</t>
  </si>
  <si>
    <t>INVITACIÓN PÚBLICA</t>
  </si>
  <si>
    <t>COORDINADOR GRUPO PUBLICACIONES - TEL: 2202880 EXT 1001</t>
  </si>
  <si>
    <t>COMPRA EQUIPO FOTOGRÁFICO</t>
  </si>
  <si>
    <t>SELECCIÓN ABREVIADA</t>
  </si>
  <si>
    <t>POR DEFINIR</t>
  </si>
  <si>
    <t xml:space="preserve">SELECCIÓN ABREVIADA </t>
  </si>
  <si>
    <t>SEIS MESES</t>
  </si>
  <si>
    <t>DIEZ MESES</t>
  </si>
  <si>
    <t>TRES MESES</t>
  </si>
  <si>
    <t>NUEVE MESES</t>
  </si>
  <si>
    <t>HASTA 31 DE DICIEMBRE</t>
  </si>
  <si>
    <t>ONCE MESES</t>
  </si>
  <si>
    <t>DOS MESES</t>
  </si>
  <si>
    <t>UN MES</t>
  </si>
  <si>
    <t>QUINCE DIAS</t>
  </si>
  <si>
    <t>DICECIOCHO MESES</t>
  </si>
  <si>
    <t>OCHO MESES</t>
  </si>
  <si>
    <t>LICITACIÓN PUBLICA</t>
  </si>
  <si>
    <t>SELECCIÓN ABREVIADA POR ACUERDO MARCO DE PRECIOS</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</si>
  <si>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</si>
  <si>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COORDINADOR GRUPO DE COMPRAS</t>
  </si>
  <si>
    <t>ARRENDAMIENTO DE BIENES INMUEBLES PARA EL FUNCIONAMIENTO DE LAS SEDES A NIVEL NACIONAL Y DEPÓSITOS DE ARCHIVO NIVEL DESCONCENTRADO.</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</si>
  <si>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</si>
  <si>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LAS EVALUACIONES MEDICO OCUPACIONALES PARA LOS SERVIDORES DE LA ORGANIZACIÓN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</si>
  <si>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</si>
  <si>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CONTRATAR LA ADQUISICIÓN DE CERTIFICADOS DE FIRMA DIGITAL ENCRIPTADOS EN TOKEN FÍSICO PARA REALIZAR CERTIFICACIONES ELECTRÓNICAS DE TIEMPOS LABORADOS - CETIL..</t>
  </si>
  <si>
    <t>CONTRATAR LA ADQUISICIÓN DE EQUIPOS DE IDENTIFICACIÓN BIOMÉTRICA PARA EL CONTROL  DE HORARIO DE TRABAJO EN LA REGISTRADURÍA NACIONAL DEL ESTADO CIVIL.</t>
  </si>
  <si>
    <t>CONTRATAR EL SUMINISTRO DE TIQUETES AÉREOS  PARA GARANTIZAR EL DESPLAZAMIENTO DE LOS SERVIDORES PÚBLICOS Y CONTRATISTAS DE LA ORGANIZACIÓN ELECTORAL, A NIVEL NACIONAL E INTERNACIONAL.</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</si>
  <si>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</si>
  <si>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CONTRATAR EL FORTALECIMIENTO, MANTENIMIENTO Y SOSTENIBILIDAD DE LA PLATAFORMA TECNOLÓGICA PMT II DEL SISTEMA DE REGISTRO CIVIL E IDENTIFICACIÓN A NIVEL NACIONAL.</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</si>
  <si>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</si>
  <si>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REGISTRADURIA DELEGADA EN LO ELECTORAL</t>
  </si>
  <si>
    <t xml:space="preserve">REGISTRADOR DELEGADO EN LO ELECTORAL / DIRECTOR DE GESTION ELECTORAL - TEL: 2202880 EXT 1302 </t>
  </si>
  <si>
    <t>PRESTACION DE SERVICIOS PROFESIONALES A DEPENDENCIAS DE LA REGISTRADURIA NACIONAL DEL ESTADO CIVIL</t>
  </si>
  <si>
    <t>CONECTIVIDAD DE LAS ESTACIONES INTEGRADAS PARA LOS PROCESOS DE AUTENTICACIÓN, VERIFICACIONES DE SEGURIDAD Y EMPAQUETAMIENTO DE LOS DATOS BIOGRÁFICOS, BIOMÉTRICOS, DE SEGURIDAD E INTEGRIDAD DE LA INFORMACIÓN Y TRANSMISIÓN EN TIEMPO REAL” - PROYECTO DE INVERSIÓN “FORTALECIMIENTO DE LA PLATAFORMA QUE SOPORTA EL SISTEMA DE IDENTIFICACIÓN Y REGISTRO CIVIL PMT II"</t>
  </si>
  <si>
    <t>43232300
43232400
81111800
81112200
81112300
43211500</t>
  </si>
  <si>
    <t>13102000
14111500
14111800
55121800</t>
  </si>
  <si>
    <t>RNEC / INVERSION</t>
  </si>
  <si>
    <t>GRUPO DE GESTIÓN DOCUMENTAL Y ARCHIVOS
EXT. 1147 - 1136</t>
  </si>
  <si>
    <t>PLAN ANUAL DE ADQUISICIONES VIGENCIA 2020</t>
  </si>
  <si>
    <t xml:space="preserve">GERENTE TALENTO HUMANO: EXT. 1467 
COORDINADORA DESARROLLO INTEGRAL: EXT. 1469
</t>
  </si>
  <si>
    <t xml:space="preserve">GERENTE TALENTO HUMANO: EXT. 1459 
COORDINADOR REGISTRO Y CONTROL                        
</t>
  </si>
  <si>
    <t xml:space="preserve">GERENTE TALENTO HUMANO: EXT. 1467 
PROFESIONAL VIÁTICOS Y GASTOS DE VIAJE EXT. 1924.                        </t>
  </si>
  <si>
    <t>DIRECTORA FINANCIERA - SONIA FAJARDO MEDINA
    Tel:2202880 Ext. 1360</t>
  </si>
  <si>
    <t>GERENCIA ADMINISTRATIVA Y FINANCIERA - COORDINACION GRUPO DE COMPRAS / TEL: 2202880 EXT 1409-1487</t>
  </si>
  <si>
    <t>GERENTE DE INFORMATICA - TEL: 2202880 EXT 1525</t>
  </si>
  <si>
    <t>PROYECTO DE INVERSION</t>
  </si>
  <si>
    <t xml:space="preserve">GERENCIA ADMINISTRATIVA Y FINANCIERA </t>
  </si>
  <si>
    <t>DELEGACIONES DEPARTAMENTALES</t>
  </si>
  <si>
    <t>10 MESES</t>
  </si>
  <si>
    <t>COORDINACIÓN RECURSOS FÍSICOS
RICARDO RINCON
EXT. 1198-1725</t>
  </si>
  <si>
    <t>CONTRATAR LOS BIENES Y SERVICIOS NECESARIOS PARA LLEVAR A CABO LAS ELECCIONES NUEVAS Y COMPLEMENTARIAS Y LOS DIFERENTES MECANISMOS DE PARTICIPACION CIUDADANA QUE SE PROMUEVAN.</t>
  </si>
  <si>
    <t>14111500
14111700
14111800
14111500
44122000
55101500
44121700</t>
  </si>
  <si>
    <t xml:space="preserve">
43211714
44103206</t>
  </si>
  <si>
    <t>76121903
76121904
76122203</t>
  </si>
  <si>
    <t>CONTRATAR EL SERVICIO DE MANTENIMIENTO Y SOPORTE DEL SISTEMA DE KACTUS DE LA GERENCIA DEL TALENTO HUMANO.</t>
  </si>
  <si>
    <t>84131601
84131501
84131503
84131511</t>
  </si>
  <si>
    <t>CONCURSO DE MERITOS ABIERTO</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</si>
  <si>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</si>
  <si>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 xml:space="preserve">ADQUISICIÓN DE BIENES Y SERVICIOS CON DESTINO A LAS DELEGACIONES DEPARTAMENTALES Y REGISTRADURIA DISTRITAL. </t>
  </si>
  <si>
    <t>CONSEJO NACIONAL ELECTORAL</t>
  </si>
  <si>
    <t>CNE</t>
  </si>
  <si>
    <t>SUBTOTAL PLAN ANUAL CONSEJO NACIONAL ELECTORAL</t>
  </si>
  <si>
    <t>SUBTOTAL PLAN ANUAL REGISTRADURIA NACIONAL DEL ESTADO CIVIL</t>
  </si>
  <si>
    <t>HASTA 31 DE DICIEMBRE DE 2020</t>
  </si>
  <si>
    <t>ASESORIA ADMINISTRATIVA CNE - TEL: 2202880</t>
  </si>
  <si>
    <t xml:space="preserve">REGISTRADURÍA NACIONAL DEL ESTADO CIVIL </t>
  </si>
  <si>
    <t>PRESTACION DE SERVICIOS PROFESIONALES A LA OFICINA JURIDICA Y SECRETARIA GENERAL DE LA REGISTRADURIA NACIONAL DEL ESTADO CIVIL</t>
  </si>
  <si>
    <t>27 DE MARZO DE 2020</t>
  </si>
  <si>
    <t>43211700
44121700
78101800
81111500
81112400
81112000
81111800
81141900
82121500
93111600</t>
  </si>
  <si>
    <t>SIETE MESES</t>
  </si>
  <si>
    <t>REGISTRADOR DELEGADO EN LO ELECTORAL / GERENTE DE INFORMATICA - TEL: 2202880 EXT 1302-1525</t>
  </si>
  <si>
    <t>ADQUISICIÓN DE KITS DE SALUBRIDAD PARA LOS FUNCIONARIOS DE LA REGISTRADURÍA NACIONAL DEL ESTADO CIVIL A NIVEL NACIONAL</t>
  </si>
  <si>
    <t>OCHO DIAS</t>
  </si>
  <si>
    <t>URGENCIA MANIFIESTA</t>
  </si>
  <si>
    <t>COORDINACION ALMACEN E INVENTARIOS - TEL: 2202880 EXT 1040</t>
  </si>
  <si>
    <t>CONTRATAR  PARA LA REGISTRADURÍA NACIONAL  DEL ESTADO CIVIL LOS BIENES Y SERVICIOS NECESARIOS PARA LA ORGANIZACIÓN Y REALIZACIÓN DEL PROCESO ELECTORAL DE LOS CONSEJOS MUNICIPALES, LOCALES Y DISTRITALES DE JUVENTUD</t>
  </si>
  <si>
    <t>42132200
14111700
53131600</t>
  </si>
  <si>
    <t>ADICIÓN PRESUPUESTAL</t>
  </si>
  <si>
    <t>Gerente Talento Humano: ext. 1467 
Coordinadora Desarrollo Integral: ext. 1469</t>
  </si>
  <si>
    <t>Gerente Talento Humano: ext. 1467 
Ptofesional Viáticos y Gastos de Viaje Ext. 1924.                        
Nota: En el valor señalado no están incluidos los recursos del Consejo Nacional Electoral.</t>
  </si>
  <si>
    <t>CUARENTA Y CINCO DIAS</t>
  </si>
  <si>
    <t>CUATRO MESES</t>
  </si>
  <si>
    <t>CONTRATAR EL SUMINISTRO DE TIQUETES AÉREOS  PARA GARANTIZAR EL DESPLAZAMIENTO DE LOS SERVIDORES PÚBLICOS Y CONTRATISTAS DE LA ORGANIZACIÓN ELECTORAL, A NIVEL NACIONAL  EN EL MARCO DE LAS ELECCIONES DE CONSEJOS MUNCIPALES Y LOCALES DE JUVENTUD.</t>
  </si>
  <si>
    <t>CONTRATAR EL APOYO LOGÍSTICO PARA LA REALIZACIÓN DE ACTIVIDADES DE CAPACITACIÓN RELACIONADAS CON EL PROCESO DE INSCRIPCIÓN DE CANDIDATOS Y JURADOS DE VOTACIÓN, EN EL MARCO DE LAS ELECCIONES DE CONSEJOS MUNICIPALES Y LOCALES DE JUVENTUD.</t>
  </si>
  <si>
    <t>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t>
  </si>
  <si>
    <t>INVITACIÓN PUBLICA</t>
  </si>
  <si>
    <t>ACUERDO MARCO</t>
  </si>
  <si>
    <t>CONTRATAR LA PRESTACIÓN DE SERVICIOS DE APOYO LOGÍSTICO  PARA LA REALIZACIÓN DEL PROGRAMA DE BIENESTAR SOCIAL DIRIGIDO A LOS SERVIDORES PÚBLICOS DE LA "ORGANIZACIÓN ELECTORAL"  Y SU NÚCLEO FAMILIAR, DE LA SEDE CENTRAL, REGISTRADURÍA DISTRITAL Y DELGACIÓN CUNDINAMARCA.</t>
  </si>
  <si>
    <t>SEPTIEMBRE</t>
  </si>
  <si>
    <t xml:space="preserve">CONTRATACIÓN DIRECTA </t>
  </si>
  <si>
    <t>90111500
90121500
90111600
80141600
82101800</t>
  </si>
  <si>
    <t>CONTRATAR LA PRESTACIÓN DE SERVICIOS PARA LA CREACIÓN DE ESTRATEGIAS DE COMUNICACIÓN, COMPRA ESPACIOS EN MEDIOS DE COMUNICACIÓN MASIVOS, INTERNET Y/O MEDIOS NO CONVENCIONALES Y PRESTAR EL APOYO LOGÍSTICO NECESARIO PARA LA REALIZACIÓN DE LAS JORNADAS PEDAGÓGICAS REQUERIDAS PARA LAS ELECCIONES DE CONSEJOS MUNICIPALES, LOCALES Y DISTRITALES DE JUVENTUD.</t>
  </si>
  <si>
    <t>MANTENIMIENTO PREVENTIVO Y CORRECTIVO DEL MANTO IMPERMEABILIZADO CON FOIL DE ALUMINIO Y MUROS PERIMETRALES, PARA LAS TERRAZAS DEL EDIFICIO DONDE FUNCIONA LA SEDE CENTRAL DE LA REGISTRADURÍA NACIONAL DEL ESTADO CIVIL, UBICADO EN LA AVENIDA CALLE 26 NO. 50 – 51 EN LA CIUDAD DE BOGOTÁ.</t>
  </si>
  <si>
    <t>CONTRATAR BAJO EL SISTEMA DE PRECIOS UNITARIOS FIJOS SIN FORMULA DE REAJUSTE EL MANTENIMIENTO DE LA CARPETA ASFALTICA POR REPARCHEO PARA EL AREA DEL PARQUEADERO DE LA RNEC - SEDE CAN</t>
  </si>
  <si>
    <t>ADQUISICIÓN DE ELEMENTOS DE PROTECCIÓN PERSONAL Y DE DESINFECCIÓN PARA LOS FUNCIONARIOS Y CONTRATISTAS QUE LABORAN EN LA REGISTRADURÍA NACIONAL DEL ESTADO CIVIL A NIVEL NACIONAL.</t>
  </si>
  <si>
    <t>12352100
42132200</t>
  </si>
  <si>
    <t>ADQUISICIÓN DE ELEMENTOS DE PROTECCIÓN E INSUMOS DE ASEO Y DESINFECCIÓN PARA LOS FUNCIONARIOS DE LA REGISTRADURÍA NACIONAL DEL ESTADO CIVIL A NIVEL NACIONAL.</t>
  </si>
  <si>
    <t>12352100
42132200
14111700
53131600</t>
  </si>
  <si>
    <t>HASTA EL 30 DE NOVIEMBRE DE 2020</t>
  </si>
  <si>
    <t>ADQUISICIÓN DE TERMÓMETROS INFRARROJOS PARA LA REGISTRADURÍA NACIONAL DEL ESTADO CIVIL</t>
  </si>
  <si>
    <t>GERENTE TALENTO HUMANO: EXT. 1467 
COORDINADORA DESARROLLO INTEGRAL: EXT. 1469</t>
  </si>
  <si>
    <t>PRESTAR LOS SERVICIOS DE EDUCACIÓN INFORMAL PARA LA GESTIÓN ADMINISTRATIVA DIRIGIDA A  LOS SERVIDORES PÚBLICOS DE LA REGISTRADURÍA NACIONAL DEL ESTADO CIVIL DEL NIVEL CENTRAL Y DESCONCENTRADO, EN LOS SISTEMAS DE GESTIÓN DE CALIDAD ISO 9001:2015, ISO TS 54001:2019, ISO 14001:2015 E ISO 45001:2018.</t>
  </si>
  <si>
    <t>PRESTAR LOS SERVICIOS DE EDUCACIÓN INFORMAL EN REDACCIÓN DE TEXTOS JURÍDICOS, DIRIGIDO A LOS SERVIDORES PÚBLICOS DE LA REGISTRADURÍA NACIONAL DEL ESTADO CIVIL DEL NIVEL CENTRAL Y NIVEL DESCONCENTRADO</t>
  </si>
  <si>
    <t xml:space="preserve">40101701
46191601
50202301
56101500
56101700
72101506
72101507
72101511
72101516
72154066
12352100
42132200
14111700
53131600
42295101
56122004
47131702
47131704
47131711
78181701
72101509
78181507
41112224
42131606
72102103
72153500
</t>
  </si>
  <si>
    <t>42172000
42192200
42312400
46181500
46181800</t>
  </si>
  <si>
    <t>Un (01) mes</t>
  </si>
  <si>
    <t>72101507
72153606</t>
  </si>
  <si>
    <t>SUMINISTRO E INSTALACIÓN DE MOBILIARIO DE OFICINA Y ACTIVIDADES COMPLEMENTARIAS PARA LA ADECUACIÓN DE LA SALA DE CONDUCTORES DE LA RNEC SEDE CAN</t>
  </si>
  <si>
    <t>COORDINACIÓN MANTENIMIENTO Y CONSTRUCCIONES</t>
  </si>
  <si>
    <t xml:space="preserve">4 MESES </t>
  </si>
  <si>
    <t>CONTRATACION DIRECTA</t>
  </si>
  <si>
    <t>COORDINACION GRUPO DE TRANSORTES EXT 1027 - 1026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</si>
  <si>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</si>
  <si>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45121516
45121603
 52161520
45121602
26111701
45121613
45121624
39111504
32101622
52161611</t>
  </si>
  <si>
    <t>MARCELA ULLOA BELTRÁN
ASESORA DE COMUNICACIONES Y PRENSA CNE</t>
  </si>
  <si>
    <t>ADQUISICIÓN DE CÁMARA DE VÍDEO PROFESIONAL Y AUDIO INCLUIDOS ACCESORIOS CON DESTINO A LA OFICINA DE COMUNICACIONES Y PRENSA DEL CONSEJO NACIONAL ELECTORAL.</t>
  </si>
  <si>
    <t>43232100
81112501</t>
  </si>
  <si>
    <t>D0S MESES</t>
  </si>
  <si>
    <t xml:space="preserve">ADQUISICION DE PROGRAMA DE EDICION DE FOTOVIDEO Y AUDIO </t>
  </si>
  <si>
    <t>PRESTACION DE SERVICIOS PROFESIONALES PARA EL DISEÑO, SOPORTE, IMPLEMENTACIÓN DE MEJORAS, MANTENIMIENTO PREVENTIVO Y CORRECTIVO DEL SOFTWARE APLICATIVO CUENTAS CLARAS PARA ATENDER LAS ELECCIONES ATIPICAS 2020-2023</t>
  </si>
  <si>
    <t>CONTRATAR LA ADQUISICIÓN DE ELEMENTOS DE PROTECCIÓN PERSONAL PARA LOS SERVIDORES E INSUMOS PARA LOS BOTIQUINES Y SERVICIOS DE PRIMEROS AUXILIOS DEL NIVEL CENTRAL Y DESCONCENTRADO DE LA REGISTRADURÍA NACIONAL DEL ESTADO CIVIL.</t>
  </si>
  <si>
    <t>CONTRATAR UN INTERMEDIARIO COMERCIAL PARA LLEVAR CABO LA ENAJENACIÓN DE BIENES MUEBLES INSERVIBLES U OBSOLETOS NO ÚTILES DE LA ENTIDAD, A TRAVÉS DEL MECANISMO MARTILLO O SUBASTA PÚBLICA.</t>
  </si>
  <si>
    <t>72102900
72103300</t>
  </si>
  <si>
    <t>MANTENIMIENTO PREVENTIVO Y CORRECTIVO DE LA CANCHA DE FUTBOL 5</t>
  </si>
  <si>
    <t>CINCO MESES</t>
  </si>
  <si>
    <t>COORDINACIÓN MANTENIMIENTO Y CONSTRUCCIONES
JAVIER HORACIO PACHON ALDANA
EXT. 1308-1409</t>
  </si>
  <si>
    <t>CONTRATAR LA PRESTACIÓN DE SERVICIOS PROFESIONALES ENCAMINADOS AL DESARROLLO DE ACTIVIDADES DE MEJORAMIENTO Y MANTENIMIENTO DE LA INFRAESTRUCTURA ADMINISTRATIVA A NIVEL NACIONAL, EN LA ZONA CUATRO (04).</t>
  </si>
  <si>
    <t xml:space="preserve">80101500
80101600
80111500
80161500
81111800
</t>
  </si>
  <si>
    <t xml:space="preserve">GERENTE TALENTO HUMANO: EXT. 
ASESORA DESPACHO EXT. 1503 - 1552 </t>
  </si>
  <si>
    <t xml:space="preserve">TRES MESES </t>
  </si>
  <si>
    <t>DISEÑAR UNA ARQUITECTURA EMPRESARIAL Y UNA ESTRUCTURA ORGANIZACIONAL COMPATIBLE CON LAS ACTIVIDADES MISIONALES Y MODELO DE SERVICIO DE LA REGISTRADURÍA NACIONAL DEL ESTADO CIVIL.</t>
  </si>
  <si>
    <t>86132000
82151700</t>
  </si>
  <si>
    <t>JEFE DE OFICINA COMUNICACIONES Y PRENSA - JAVIER FELIPE SANCHEZ IREGUI  - TEL: 2202880</t>
  </si>
  <si>
    <t>PRESTAR LOS SERVICIOS PROFESIONALES ESPECIALIZADOS Y EXPERIMENTADOS EN LA DIFUSIÓN DEL CONOCIMIENTO Y DE METODOLOGÍAS EN LIDERAZGO Y COMUNICACIÓN ASERTIVA EN LA MODALIDAD COACHING, QUE INCLUYA UN BANCO DE VOCES CONFORMADO POR  LOCUTORES QUE PRESTEN SU VOZ EN LA PRODUCCIÓN DE VÍDEOS, CURSOS INTERACTIVOS, SPOTS, CUÑAS DE RADIO, DOCUMENTALES ETC, PARA LAS PIEZAS PUBLICITARIAS QUE CUBRAN LAS NECESIDADES SURGIDAS EN EL ÁREA DE COMUNICACIONES Y PRENSA, PARA LAS CAMPAÑAS EXTERNAS E INTERNAS DE LA ENTIDAD</t>
  </si>
  <si>
    <t>COORDINACIÓN MANTENIMIENTO Y CONSTRUCCIONES
EXT. 1308-1404</t>
  </si>
  <si>
    <t xml:space="preserve">CONTRATAR EL SUMINISTRO DE MATERIALES DE CONSTRUCCION PARA LA REGISTRADURIA NACIONAL DEL ESTADO CIVIL </t>
  </si>
  <si>
    <t>27111600
27111700
27112100
27112200
27112700</t>
  </si>
  <si>
    <t>86101705
86101808
86141702 
86141702</t>
  </si>
  <si>
    <t>HASTA EL 18 DE DICIEMBRE</t>
  </si>
  <si>
    <t>DISEÑAR UN OBJETO VIRTUAL DE APRENDIZAJE (OVA) SOBRE TEMAS MISIONALES, DIRIGIDOS A SERVIDORES DE LA ORGANIZACIÓN ELECTORAL</t>
  </si>
  <si>
    <t xml:space="preserve">CONTRATAR EL SERVICIO DE AUDITORIA DE RENOVACIÓN PARA EL PROCESO MISIONAL DE REGISTRO CIVIL E IDENTIFICACIÓN Y EL PROCESO ELECTORAL BAJO LA NORMA ISO 9001:2015 Y LA AUDITORIA DE SEGUIMIENTO PARA EL PROCESO ELECTORAL BAJO LA ISO/TS 54001:2019.  </t>
  </si>
  <si>
    <t>HASTA EL 31 DE DICIEMBRE DE 2020</t>
  </si>
  <si>
    <t>OFICINA DE PLANEACIÓN RNEC
JOSÉ FERNANDO FLÓREZ RUIZ 
 EXT 1353</t>
  </si>
  <si>
    <t>OFICINA DE PLANEACIÓN</t>
  </si>
  <si>
    <t>90101501
90111501
90121502</t>
  </si>
  <si>
    <t>CONTRATAR EL APOYO LOGÍSTICO, ASISTENCIAL Y OPERACIONAL PARA EL DESARROLLO DE UN EVENTO DE CAPACITACIÓN PARA EL CUMPLIMIENTO DE LOS FINES MISIONALES, DIRIGIDA A SERVIDORES DEL NIVEL CENTRAL Y DESCONCENTRADO DE LA ORGANIZACIÓN ELECTORAL</t>
  </si>
  <si>
    <t>CONTROL DISCIPLINARIO</t>
  </si>
  <si>
    <t>COORDINACION RELACIONES INTERNACIONALES</t>
  </si>
  <si>
    <t>CONTRATAR LA PRESTACIÓN DE SERVICIOS PROFESIONALES ENCAMINADOS A LA TRADUCCIÓN EN IDIOMA INGLÉS DEL DOCUMENTO DENOMINADO “SISTEMATIZACIÓN DEL PROYECTO PRIMERO LA NIÑEZ”</t>
  </si>
  <si>
    <t>1 MES</t>
  </si>
  <si>
    <t>RECURSOS CORRIENTES (DEL TESORO)</t>
  </si>
  <si>
    <t>NO</t>
  </si>
  <si>
    <t>NO APLICA</t>
  </si>
  <si>
    <t>COORDINACION GRUPO DE ASUNTOS INTERNACIONALES JOHANA FANDIÑO CASAS EXT 1389</t>
  </si>
  <si>
    <t>1 MESES</t>
  </si>
  <si>
    <t>JEFE DE LA OFICINA DE CONTROL DISICPLINARIO
 LEYLA LIZARAZO VALENCIA
 EXT 1328 - 1314</t>
  </si>
  <si>
    <t>PRESTAR LOS SERVICIOS DE EDUCACIÓN INFORMAL EN PROCESO VERBAL DISCIPLINARIO DIRIGIDA A LOS SERVIDORES PÚBLICOS DE LA REGISTRADURÍA NACIONAL DEL ESTADO CIVIL DEL NIVEL CENTRAL Y DESCONCENTRADO</t>
  </si>
  <si>
    <t>15 DIAS</t>
  </si>
  <si>
    <t>LUZ ADRIANA RODRIGUEZ TINEO    larodriguez@registraduria.gov.co   TEL: 0978852290</t>
  </si>
  <si>
    <t>ENAJENACION DE BIENES MUEBLES EN SOBRE CERRADO - DELEGACION DE ARAUCA</t>
  </si>
  <si>
    <t>ACTUALIZACIÓN A 11 DE DICIEMBRE DE 2020</t>
  </si>
  <si>
    <t>DICIEMBRE</t>
  </si>
  <si>
    <t xml:space="preserve">COORDINACIÓN  GRUPO GESTION DOCUMENTAL - EXT 1136 </t>
  </si>
  <si>
    <t>ADQUISICIÓN DE TERMO HIGRÓMETROS PARA LOS 34 ARCHIVOS CENTRALES UBICADOS LAS DELEGACIONES DEPARTAMENTALES, REGISTRADURÍA DISTRITAL Y SEDE CENTRAL</t>
  </si>
  <si>
    <t xml:space="preserve">SI </t>
  </si>
  <si>
    <t xml:space="preserve">GERENTE TALENTO HUMANO: EXT. 1467 
PROFESIONAL GERENCIA DEL TALENTO HUMANO: EXT. 1880
</t>
  </si>
  <si>
    <t>CONTRATAR EL SUMINISTRO DE TIQUETES AÉREOS NACIONALES E INTERNACIONALES QUE GARANTICE EL DESPLAZAMIENTO DE LOS SERVIDORES PÚBLICOS, CONTRATISTAS Y/O DEMÁS PERSONAL QUE PRESTE SUS SERVICIOS A LA ORGANIZACIÓN ELECTORAL, EN CUMPLIMIENTO DE SU MISIÓN INSTITUCIONAL</t>
  </si>
  <si>
    <t>APROBADAS $737.235.622</t>
  </si>
  <si>
    <t xml:space="preserve"> CONTRATAR UN SISTEMA DE CONTROL DE ACCESO COMPLEMENTARIO AL EXISTENTE, PARA EL EDIFICIO DE LA REGISTRADURÍA NACIONAL DEL ESTADO CIVIL, SEDE CAN</t>
  </si>
  <si>
    <t>CONTRATAR BAJO EL SISTEMA DE PRECIOS UNITARIOS FIJOS SIN FÓRMULA DE REAJUSTE LA REPARACIÓN Y ADECUACIÓN DE LA FACHADA LATERAL Y POSTERIOR DEL EDIFICIO DONDE FUNCIONA LA SEDE DE LA DELEGACIÓN DEPARTAMENTAL DE QUINDÍO Y REGISTRADURÍA ESPECIAL DE ARMENIA</t>
  </si>
  <si>
    <t xml:space="preserve">43 21 15 00
43 23 23 00
43 23 30 00
81 11 15 00
81 11 17 00
81 11 18 00
81 11 20 00
</t>
  </si>
  <si>
    <t>REGISTRADURIA DELEGADA PARA EL REGISTRO CIVIL Y LA IDENTIFICACION -  
2202880 EXT: 1200 
GERENTE DE INFORMATICA TELEFONO: 2202880 EXT: 1525</t>
  </si>
  <si>
    <t>HASTA 31 DE MAYO DE 2021</t>
  </si>
  <si>
    <t>PRESTAR EL SERVICIO DE UNA SOLUCIÓN INTEGRAL PARA LA IMPLEMENTACIÓN DEL REGISTRO CIVIL EN LÍNEA. - PROYECTO DE INVERSIÓN “FORTALECIMIENTO DE LA PLATAFORMA QUE SOPORTA EL SISTEMA DE IDENTIFICACIÓN Y REGISTRO CIVIL PMT II"</t>
  </si>
  <si>
    <t>7 MESES</t>
  </si>
  <si>
    <t>ASESOR DE SISTEMAS
ALVARO JOSE VIVAS GUZMAN
CELULAR 3217887829</t>
  </si>
  <si>
    <t>PRESTAR LOS SERVICIOS DE UNA SOLUCIÓN TECNOLÓGICA INTEGRAL QUE COMPRENDA UN SISTEMA INFORMÁTICO PARA GESTIONAR LOS PROCESOS ADMINISTRATIVOS Y MISIONALES, SOPORTADOS POR INFRAESTRUCTURA QUE GARANTICEN SEGURIDAD, INTEGRIDAD Y CONFIABILIDAD DE LA INFORMACIÓN DEL CNE, QUE INCLUYA EL DISEÑO, DESARROLLO, IMPLEMENTACIÓN, MANTENIMIENTO, ADMINISTRACIÓN, SOPORTE Y AUDITORÍA NECESARIAS PARA EL CORRECTO FUNCIONAMIENTO DE LA SOLUCIÓN</t>
  </si>
  <si>
    <t>ADQUIRIR EQUIPOS DE CÓMPUTO PORTÁTILES PARA EL FORTALECIMIENTO TECNOLÓGICO DEL CONSEJO NACIONAL ELECTORAL, POR ACUERDO MARCO DE PRECIOS DE COMPUTADORES Y PERIFÉRICOS</t>
  </si>
  <si>
    <t>HASTA EL 20 DE DICIEMBRE DE 2020</t>
  </si>
  <si>
    <t xml:space="preserve">DICIEMBRE </t>
  </si>
  <si>
    <t>84111600
84111500</t>
  </si>
  <si>
    <t>HASTA EL 31 DE MAYO DE 2021</t>
  </si>
  <si>
    <t xml:space="preserve">FONDO NACIONAL DE FINANCIACIÓN POLÍTICA
CONSEJO NACIONAL ELECTORAL
</t>
  </si>
  <si>
    <t xml:space="preserve">CONTRATAR DE ACUERDO CON LAS POLÍTICAS VIGENTES, UN SISTEMA DE AUDITORÍA EXTERNA QUE VIGILE EL USO DADO POR LAS ORGANIZACIONES POLÍTICAS, A LOS RECURSOS APORTADOS POR EL ESTADO PARA LA FINANCIACIÓN DE SUS GASTOS DE FUNCIONAMIENTO Y DE SUS CAMPAÑAS ELECTORALES DURANTE LAS VIGENCIAS FISCALES 2017, 2018 Y 2019. </t>
  </si>
  <si>
    <t>APROBADAS $3.712.654.070</t>
  </si>
  <si>
    <r>
      <t xml:space="preserve">TOTAL PRESUPUESTO </t>
    </r>
    <r>
      <rPr>
        <b/>
        <u/>
        <sz val="12"/>
        <rFont val="Arial"/>
        <family val="2"/>
      </rPr>
      <t>VIGENCIA ACTUAL</t>
    </r>
    <r>
      <rPr>
        <b/>
        <sz val="12"/>
        <rFont val="Arial"/>
        <family val="2"/>
      </rPr>
      <t xml:space="preserve"> REGISTRADURÍA NACIONAL DEL ESTADO CIVIL + CONSEJO NACIONAL ELECTORAL</t>
    </r>
  </si>
  <si>
    <r>
      <t>TOTAL PLAN ANUAL REGISTRADURÍA NACIONAL DEL ESTADO CIVIL + CONSEJO NACIONAL ELECTORAL (</t>
    </r>
    <r>
      <rPr>
        <b/>
        <u/>
        <sz val="12"/>
        <rFont val="Arial"/>
        <family val="2"/>
      </rPr>
      <t>INCLUIDAS VIGENCIAS FUTURAS</t>
    </r>
    <r>
      <rPr>
        <b/>
        <sz val="12"/>
        <rFont val="Arial"/>
        <family val="2"/>
      </rPr>
      <t>)</t>
    </r>
  </si>
  <si>
    <t>46171619
72151701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</si>
</sst>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_-&quot;$&quot;* #,##0_-;\-&quot;$&quot;* #,##0_-;_-&quot;$&quot;* &quot;-&quot;??_-;_-@_-"/>
  </numFmts>
  <fonts count="17"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2"/>
      <name val="Arial"/>
      <family val="2"/>
    </font>
    <font>
      <b/>
      <u val="singleAccounting"/>
      <sz val="12"/>
      <name val="Arial"/>
      <family val="2"/>
    </font>
    <font>
      <sz val="11"/>
      <color theme="1"/>
      <name val="Calibri"/>
      <family val="2"/>
    </font>
    <font>
      <sz val="11"/>
      <color rgb="FF000000"/>
      <name val="Calibri"/>
      <family val="2"/>
      <scheme val="minor"/>
    </font>
    <font>
      <sz val="12"/>
      <color rgb="FF000000"/>
      <name val="Calibri"/>
      <family val="2"/>
    </font>
    <font>
      <b/>
      <sz val="10"/>
      <name val="Arial"/>
      <family val="2"/>
    </font>
    <font>
      <b/>
      <u/>
      <sz val="12"/>
      <name val="Arial"/>
      <family val="2"/>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4">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78">
    <xf numFmtId="0" fontId="0" fillId="0" borderId="0" xfId="0"/>
    <xf numFmtId="0" fontId="5" fillId="3" borderId="0" xfId="1"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0" fontId="6" fillId="3" borderId="0" xfId="1" applyFont="1" applyFill="1" applyBorder="1" applyAlignment="1">
      <alignment horizontal="center" vertical="center" wrapText="1"/>
    </xf>
    <xf numFmtId="42" fontId="6" fillId="5" borderId="1" xfId="2" applyFont="1" applyFill="1" applyBorder="1" applyAlignment="1">
      <alignment horizontal="center" vertical="center" wrapText="1"/>
    </xf>
    <xf numFmtId="0" fontId="0" fillId="3" borderId="0" xfId="0" applyFill="1"/>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10"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0" fontId="5" fillId="5" borderId="1" xfId="1" applyFont="1" applyFill="1" applyBorder="1" applyAlignment="1">
      <alignment horizontal="center" vertical="top" wrapText="1"/>
    </xf>
    <xf numFmtId="14" fontId="5" fillId="5" borderId="1" xfId="1" applyNumberFormat="1" applyFont="1" applyFill="1" applyBorder="1" applyAlignment="1">
      <alignment horizontal="center" vertical="top" wrapText="1"/>
    </xf>
    <xf numFmtId="42" fontId="5" fillId="5"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14" fontId="6" fillId="3" borderId="0" xfId="1" applyNumberFormat="1" applyFont="1" applyFill="1" applyBorder="1" applyAlignment="1">
      <alignment horizontal="center" vertical="center" wrapText="1"/>
    </xf>
    <xf numFmtId="42" fontId="6" fillId="3" borderId="0" xfId="2"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42" fontId="8" fillId="8" borderId="0" xfId="2" applyFont="1" applyFill="1" applyBorder="1" applyAlignment="1">
      <alignment horizontal="center" vertical="top" wrapText="1"/>
    </xf>
    <xf numFmtId="0" fontId="5" fillId="8" borderId="0" xfId="1" applyFont="1" applyFill="1" applyBorder="1" applyAlignment="1">
      <alignment horizontal="center" vertical="top" wrapText="1"/>
    </xf>
    <xf numFmtId="0" fontId="7" fillId="6" borderId="1" xfId="1" applyFont="1" applyFill="1" applyBorder="1" applyAlignment="1">
      <alignment horizontal="center" vertical="center" wrapText="1"/>
    </xf>
    <xf numFmtId="0" fontId="7" fillId="8" borderId="1" xfId="1" applyFont="1" applyFill="1" applyBorder="1" applyAlignment="1">
      <alignment horizontal="center" vertical="center" wrapText="1"/>
    </xf>
    <xf numFmtId="0" fontId="6" fillId="8"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42" fontId="6" fillId="8" borderId="1" xfId="2"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wrapText="1"/>
    </xf>
    <xf numFmtId="14" fontId="6" fillId="3" borderId="5" xfId="1" applyNumberFormat="1" applyFont="1" applyFill="1" applyBorder="1" applyAlignment="1">
      <alignment horizontal="center" vertical="center" wrapText="1"/>
    </xf>
    <xf numFmtId="0" fontId="6" fillId="3" borderId="1" xfId="1" applyFont="1" applyFill="1" applyBorder="1" applyAlignment="1">
      <alignment horizontal="left" vertical="center" wrapText="1"/>
    </xf>
    <xf numFmtId="0" fontId="7" fillId="5" borderId="7" xfId="1" applyFont="1" applyFill="1" applyBorder="1" applyAlignment="1">
      <alignment horizontal="center" vertical="center" wrapText="1"/>
    </xf>
    <xf numFmtId="14" fontId="6" fillId="9" borderId="5" xfId="1" applyNumberFormat="1" applyFont="1" applyFill="1" applyBorder="1" applyAlignment="1">
      <alignment horizontal="center" vertical="center" wrapText="1"/>
    </xf>
    <xf numFmtId="42" fontId="6" fillId="9" borderId="1" xfId="2" applyFont="1" applyFill="1" applyBorder="1" applyAlignment="1">
      <alignment horizontal="center" vertical="center" wrapText="1"/>
    </xf>
    <xf numFmtId="0" fontId="6" fillId="9" borderId="4" xfId="1" applyFont="1" applyFill="1" applyBorder="1" applyAlignment="1">
      <alignment horizontal="center" vertical="center" wrapText="1"/>
    </xf>
    <xf numFmtId="0" fontId="6" fillId="9" borderId="1" xfId="1" applyFont="1" applyFill="1" applyBorder="1" applyAlignment="1">
      <alignment horizontal="center" vertical="center" wrapText="1"/>
    </xf>
    <xf numFmtId="0" fontId="13" fillId="3" borderId="1" xfId="0" applyFont="1" applyFill="1" applyBorder="1" applyAlignment="1">
      <alignment horizontal="center" vertical="center" wrapText="1"/>
    </xf>
    <xf numFmtId="14" fontId="6" fillId="3" borderId="6" xfId="1" applyNumberFormat="1" applyFont="1" applyFill="1" applyBorder="1" applyAlignment="1">
      <alignment horizontal="center" vertical="center" wrapText="1"/>
    </xf>
    <xf numFmtId="42" fontId="6" fillId="3" borderId="6" xfId="2" applyFont="1" applyFill="1" applyBorder="1" applyAlignment="1">
      <alignment horizontal="center" vertical="center" wrapText="1"/>
    </xf>
    <xf numFmtId="0" fontId="6" fillId="3" borderId="7" xfId="1" applyFont="1" applyFill="1" applyBorder="1" applyAlignment="1">
      <alignment horizontal="center" vertical="center" wrapText="1"/>
    </xf>
    <xf numFmtId="17" fontId="6" fillId="3" borderId="7" xfId="1" applyNumberFormat="1"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165" fontId="12" fillId="3" borderId="1" xfId="11" applyNumberFormat="1" applyFont="1" applyFill="1" applyBorder="1" applyAlignment="1">
      <alignment horizontal="center" vertical="center" wrapText="1"/>
    </xf>
    <xf numFmtId="42" fontId="2" fillId="3" borderId="0" xfId="2" applyFont="1" applyFill="1"/>
    <xf numFmtId="0" fontId="0" fillId="3" borderId="8"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166" fontId="6" fillId="3" borderId="1" xfId="12" applyNumberFormat="1"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0" xfId="0" applyFill="1" applyAlignment="1">
      <alignment wrapText="1"/>
    </xf>
    <xf numFmtId="0" fontId="7" fillId="5" borderId="6" xfId="1" applyFont="1" applyFill="1" applyBorder="1" applyAlignment="1">
      <alignment horizontal="center" vertical="center" wrapText="1"/>
    </xf>
    <xf numFmtId="0" fontId="13" fillId="9" borderId="7"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4" fillId="3" borderId="1" xfId="0" applyFont="1" applyFill="1" applyBorder="1" applyAlignment="1">
      <alignment horizontal="justify" vertical="center"/>
    </xf>
    <xf numFmtId="0" fontId="12" fillId="3" borderId="1" xfId="0" applyFont="1" applyFill="1" applyBorder="1" applyAlignment="1">
      <alignment horizontal="left" vertical="center" wrapText="1"/>
    </xf>
    <xf numFmtId="14" fontId="6" fillId="9" borderId="1" xfId="1" applyNumberFormat="1" applyFont="1" applyFill="1" applyBorder="1" applyAlignment="1">
      <alignment horizontal="center" vertical="center" wrapText="1"/>
    </xf>
    <xf numFmtId="165" fontId="6" fillId="9" borderId="1" xfId="11" applyNumberFormat="1" applyFont="1" applyFill="1" applyBorder="1" applyAlignment="1">
      <alignment horizontal="center" vertical="center" wrapText="1"/>
    </xf>
    <xf numFmtId="0" fontId="6" fillId="9" borderId="7" xfId="1" applyFont="1" applyFill="1" applyBorder="1" applyAlignment="1">
      <alignment horizontal="center" vertical="center" wrapText="1"/>
    </xf>
    <xf numFmtId="165" fontId="6" fillId="9" borderId="7" xfId="11" applyNumberFormat="1" applyFont="1" applyFill="1" applyBorder="1" applyAlignment="1">
      <alignment horizontal="center" vertical="center" wrapText="1"/>
    </xf>
    <xf numFmtId="42" fontId="15" fillId="3" borderId="0" xfId="2" applyFont="1" applyFill="1" applyBorder="1" applyAlignment="1">
      <alignment horizontal="center" vertical="top" wrapText="1"/>
    </xf>
    <xf numFmtId="42" fontId="5" fillId="6" borderId="1" xfId="2" applyFont="1" applyFill="1" applyBorder="1" applyAlignment="1">
      <alignment horizontal="center" vertical="top" wrapText="1"/>
    </xf>
    <xf numFmtId="42" fontId="11" fillId="6" borderId="1" xfId="2" applyFont="1" applyFill="1" applyBorder="1" applyAlignment="1">
      <alignment horizontal="center" vertical="top"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8" borderId="0" xfId="1" applyFont="1" applyFill="1" applyBorder="1" applyAlignment="1">
      <alignment horizontal="center" vertical="top" wrapText="1"/>
    </xf>
    <xf numFmtId="0" fontId="10" fillId="6" borderId="1" xfId="1" applyFont="1" applyFill="1" applyBorder="1" applyAlignment="1">
      <alignment horizontal="center" vertical="top" wrapText="1"/>
    </xf>
    <xf numFmtId="0" fontId="9" fillId="3" borderId="3" xfId="1" applyFont="1" applyFill="1" applyBorder="1" applyAlignment="1">
      <alignment horizontal="center" vertical="top" wrapText="1"/>
    </xf>
  </cellXfs>
  <cellStyles count="14">
    <cellStyle name="Énfasis1" xfId="1" builtinId="29"/>
    <cellStyle name="Millares [0] 2" xfId="6"/>
    <cellStyle name="Moneda" xfId="11" builtinId="4"/>
    <cellStyle name="Moneda [0]" xfId="2" builtinId="7"/>
    <cellStyle name="Moneda [0] 2" xfId="3"/>
    <cellStyle name="Moneda [0] 3" xfId="7"/>
    <cellStyle name="Moneda [0] 4" xfId="10"/>
    <cellStyle name="Moneda 2" xfId="4"/>
    <cellStyle name="Moneda 3" xfId="12"/>
    <cellStyle name="Moneda 4" xfId="13"/>
    <cellStyle name="Moneda 8" xfId="9"/>
    <cellStyle name="Normal" xfId="0" builtinId="0"/>
    <cellStyle name="Normal 2" xfId="5"/>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valfonso@%20registraduria.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tabSelected="1" topLeftCell="A55" zoomScale="80" zoomScaleNormal="80" zoomScalePageLayoutView="80" workbookViewId="0">
      <selection activeCell="H56" sqref="H56"/>
    </sheetView>
  </sheetViews>
  <sheetFormatPr baseColWidth="10" defaultColWidth="10.85546875" defaultRowHeight="12.75" x14ac:dyDescent="0.25"/>
  <cols>
    <col min="1" max="1" width="20.85546875" style="1" customWidth="1"/>
    <col min="2" max="2" width="44.140625" style="1" customWidth="1"/>
    <col min="3" max="3" width="16.140625" style="2" customWidth="1"/>
    <col min="4" max="4" width="15.140625" style="1" customWidth="1"/>
    <col min="5" max="5" width="16.5703125" style="1" customWidth="1"/>
    <col min="6" max="6" width="14.28515625" style="1" customWidth="1"/>
    <col min="7" max="7" width="27.42578125" style="6" customWidth="1"/>
    <col min="8" max="8" width="22.5703125" style="6" customWidth="1"/>
    <col min="9" max="9" width="17.5703125" style="1" customWidth="1"/>
    <col min="10" max="10" width="17.7109375" style="1" customWidth="1"/>
    <col min="11" max="11" width="33.28515625" style="1" customWidth="1"/>
    <col min="12" max="16384" width="10.85546875" style="1"/>
  </cols>
  <sheetData>
    <row r="1" spans="1:11" ht="20.25" x14ac:dyDescent="0.25">
      <c r="A1" s="73" t="s">
        <v>148</v>
      </c>
      <c r="B1" s="73"/>
      <c r="C1" s="73"/>
      <c r="D1" s="73"/>
      <c r="E1" s="73"/>
      <c r="F1" s="73"/>
      <c r="G1" s="73"/>
      <c r="H1" s="73"/>
      <c r="I1" s="73"/>
      <c r="J1" s="73"/>
      <c r="K1" s="73"/>
    </row>
    <row r="2" spans="1:11" ht="20.25" x14ac:dyDescent="0.25">
      <c r="A2" s="74" t="s">
        <v>121</v>
      </c>
      <c r="B2" s="74"/>
      <c r="C2" s="74"/>
      <c r="D2" s="74"/>
      <c r="E2" s="74"/>
      <c r="F2" s="74"/>
      <c r="G2" s="74"/>
      <c r="H2" s="74"/>
      <c r="I2" s="74"/>
      <c r="J2" s="74"/>
      <c r="K2" s="74"/>
    </row>
    <row r="3" spans="1:11" ht="20.25" x14ac:dyDescent="0.25">
      <c r="A3" s="77" t="s">
        <v>243</v>
      </c>
      <c r="B3" s="77"/>
      <c r="C3" s="77"/>
      <c r="D3" s="77"/>
      <c r="E3" s="77"/>
      <c r="F3" s="77"/>
      <c r="G3" s="77"/>
      <c r="H3" s="77"/>
      <c r="I3" s="77"/>
      <c r="J3" s="77"/>
      <c r="K3" s="77"/>
    </row>
    <row r="4" spans="1:11" ht="51" x14ac:dyDescent="0.25">
      <c r="A4" s="3" t="s">
        <v>0</v>
      </c>
      <c r="B4" s="3" t="s">
        <v>1</v>
      </c>
      <c r="C4" s="4" t="s">
        <v>2</v>
      </c>
      <c r="D4" s="3" t="s">
        <v>3</v>
      </c>
      <c r="E4" s="3" t="s">
        <v>4</v>
      </c>
      <c r="F4" s="3" t="s">
        <v>5</v>
      </c>
      <c r="G4" s="5" t="s">
        <v>6</v>
      </c>
      <c r="H4" s="5" t="s">
        <v>7</v>
      </c>
      <c r="I4" s="3" t="s">
        <v>8</v>
      </c>
      <c r="J4" s="3" t="s">
        <v>9</v>
      </c>
      <c r="K4" s="3" t="s">
        <v>10</v>
      </c>
    </row>
    <row r="5" spans="1:11" ht="50.25" customHeight="1" x14ac:dyDescent="0.25">
      <c r="A5" s="10" t="s">
        <v>113</v>
      </c>
      <c r="B5" s="10"/>
      <c r="C5" s="10"/>
      <c r="D5" s="10"/>
      <c r="E5" s="10"/>
      <c r="F5" s="10"/>
      <c r="G5" s="10"/>
      <c r="H5" s="10"/>
      <c r="I5" s="10"/>
      <c r="J5" s="10"/>
      <c r="K5" s="10"/>
    </row>
    <row r="6" spans="1:11" ht="105" x14ac:dyDescent="0.25">
      <c r="A6" s="7" t="s">
        <v>134</v>
      </c>
      <c r="B6" s="29" t="s">
        <v>133</v>
      </c>
      <c r="C6" s="9" t="s">
        <v>23</v>
      </c>
      <c r="D6" s="7" t="s">
        <v>86</v>
      </c>
      <c r="E6" s="7" t="s">
        <v>87</v>
      </c>
      <c r="F6" s="7" t="s">
        <v>16</v>
      </c>
      <c r="G6" s="8">
        <v>400000000</v>
      </c>
      <c r="H6" s="8">
        <f>+G6</f>
        <v>400000000</v>
      </c>
      <c r="I6" s="7" t="s">
        <v>19</v>
      </c>
      <c r="J6" s="7" t="s">
        <v>19</v>
      </c>
      <c r="K6" s="7" t="s">
        <v>114</v>
      </c>
    </row>
    <row r="7" spans="1:11" ht="42" customHeight="1" x14ac:dyDescent="0.25">
      <c r="A7" s="10" t="s">
        <v>13</v>
      </c>
      <c r="B7" s="10"/>
      <c r="C7" s="10"/>
      <c r="D7" s="10"/>
      <c r="E7" s="10"/>
      <c r="F7" s="10"/>
      <c r="G7" s="10"/>
      <c r="H7" s="10"/>
      <c r="I7" s="10"/>
      <c r="J7" s="10"/>
      <c r="K7" s="10"/>
    </row>
    <row r="8" spans="1:11" ht="105" x14ac:dyDescent="0.25">
      <c r="A8" s="7">
        <v>92101902</v>
      </c>
      <c r="B8" s="29" t="s">
        <v>104</v>
      </c>
      <c r="C8" s="9" t="s">
        <v>23</v>
      </c>
      <c r="D8" s="7" t="s">
        <v>93</v>
      </c>
      <c r="E8" s="7" t="s">
        <v>82</v>
      </c>
      <c r="F8" s="7" t="s">
        <v>16</v>
      </c>
      <c r="G8" s="8">
        <v>50000000</v>
      </c>
      <c r="H8" s="8">
        <f t="shared" ref="H8:H10" si="0">+G8</f>
        <v>50000000</v>
      </c>
      <c r="I8" s="7" t="s">
        <v>19</v>
      </c>
      <c r="J8" s="7" t="s">
        <v>19</v>
      </c>
      <c r="K8" s="7" t="s">
        <v>122</v>
      </c>
    </row>
    <row r="9" spans="1:11" ht="105" x14ac:dyDescent="0.25">
      <c r="A9" s="7">
        <v>93141506</v>
      </c>
      <c r="B9" s="29" t="s">
        <v>170</v>
      </c>
      <c r="C9" s="9" t="s">
        <v>49</v>
      </c>
      <c r="D9" s="7" t="s">
        <v>91</v>
      </c>
      <c r="E9" s="7" t="s">
        <v>75</v>
      </c>
      <c r="F9" s="7" t="s">
        <v>16</v>
      </c>
      <c r="G9" s="8">
        <v>93000000</v>
      </c>
      <c r="H9" s="8">
        <f t="shared" si="0"/>
        <v>93000000</v>
      </c>
      <c r="I9" s="7" t="s">
        <v>19</v>
      </c>
      <c r="J9" s="7" t="s">
        <v>19</v>
      </c>
      <c r="K9" s="7" t="s">
        <v>122</v>
      </c>
    </row>
    <row r="10" spans="1:11" ht="75" x14ac:dyDescent="0.25">
      <c r="A10" s="7">
        <v>85122201</v>
      </c>
      <c r="B10" s="29" t="s">
        <v>105</v>
      </c>
      <c r="C10" s="9" t="s">
        <v>171</v>
      </c>
      <c r="D10" s="7" t="s">
        <v>152</v>
      </c>
      <c r="E10" s="7" t="s">
        <v>82</v>
      </c>
      <c r="F10" s="7" t="s">
        <v>16</v>
      </c>
      <c r="G10" s="8">
        <v>30000000</v>
      </c>
      <c r="H10" s="8">
        <f t="shared" si="0"/>
        <v>30000000</v>
      </c>
      <c r="I10" s="7" t="s">
        <v>19</v>
      </c>
      <c r="J10" s="7" t="s">
        <v>19</v>
      </c>
      <c r="K10" s="7" t="s">
        <v>122</v>
      </c>
    </row>
    <row r="11" spans="1:11" ht="105" x14ac:dyDescent="0.25">
      <c r="A11" s="7" t="s">
        <v>73</v>
      </c>
      <c r="B11" s="29" t="s">
        <v>106</v>
      </c>
      <c r="C11" s="9" t="s">
        <v>20</v>
      </c>
      <c r="D11" s="7" t="s">
        <v>91</v>
      </c>
      <c r="E11" s="7" t="s">
        <v>85</v>
      </c>
      <c r="F11" s="7" t="s">
        <v>16</v>
      </c>
      <c r="G11" s="8">
        <v>87500000</v>
      </c>
      <c r="H11" s="8">
        <f>+G11</f>
        <v>87500000</v>
      </c>
      <c r="I11" s="7" t="s">
        <v>19</v>
      </c>
      <c r="J11" s="7" t="s">
        <v>19</v>
      </c>
      <c r="K11" s="7" t="s">
        <v>122</v>
      </c>
    </row>
    <row r="12" spans="1:11" ht="75" x14ac:dyDescent="0.25">
      <c r="A12" s="7">
        <v>43233201</v>
      </c>
      <c r="B12" s="29" t="s">
        <v>107</v>
      </c>
      <c r="C12" s="9" t="s">
        <v>21</v>
      </c>
      <c r="D12" s="7" t="s">
        <v>95</v>
      </c>
      <c r="E12" s="7" t="s">
        <v>82</v>
      </c>
      <c r="F12" s="7" t="s">
        <v>16</v>
      </c>
      <c r="G12" s="8">
        <v>24131024</v>
      </c>
      <c r="H12" s="8">
        <f>+G12</f>
        <v>24131024</v>
      </c>
      <c r="I12" s="7" t="s">
        <v>19</v>
      </c>
      <c r="J12" s="7" t="s">
        <v>19</v>
      </c>
      <c r="K12" s="7" t="s">
        <v>123</v>
      </c>
    </row>
    <row r="13" spans="1:11" ht="75" x14ac:dyDescent="0.25">
      <c r="A13" s="7" t="s">
        <v>135</v>
      </c>
      <c r="B13" s="29" t="s">
        <v>108</v>
      </c>
      <c r="C13" s="9" t="s">
        <v>171</v>
      </c>
      <c r="D13" s="7" t="s">
        <v>94</v>
      </c>
      <c r="E13" s="7" t="s">
        <v>82</v>
      </c>
      <c r="F13" s="7" t="s">
        <v>16</v>
      </c>
      <c r="G13" s="8">
        <v>52689000</v>
      </c>
      <c r="H13" s="8">
        <f>+G13</f>
        <v>52689000</v>
      </c>
      <c r="I13" s="7" t="s">
        <v>19</v>
      </c>
      <c r="J13" s="7" t="s">
        <v>19</v>
      </c>
      <c r="K13" s="7" t="s">
        <v>123</v>
      </c>
    </row>
    <row r="14" spans="1:11" ht="105.75" customHeight="1" x14ac:dyDescent="0.25">
      <c r="A14" s="38">
        <v>90121502</v>
      </c>
      <c r="B14" s="29" t="s">
        <v>109</v>
      </c>
      <c r="C14" s="39" t="s">
        <v>171</v>
      </c>
      <c r="D14" s="7" t="s">
        <v>98</v>
      </c>
      <c r="E14" s="7" t="s">
        <v>100</v>
      </c>
      <c r="F14" s="7" t="s">
        <v>16</v>
      </c>
      <c r="G14" s="8">
        <v>659406000</v>
      </c>
      <c r="H14" s="8">
        <f>+G14</f>
        <v>659406000</v>
      </c>
      <c r="I14" s="7" t="s">
        <v>19</v>
      </c>
      <c r="J14" s="7" t="s">
        <v>19</v>
      </c>
      <c r="K14" s="7" t="s">
        <v>124</v>
      </c>
    </row>
    <row r="15" spans="1:11" ht="146.25" customHeight="1" x14ac:dyDescent="0.25">
      <c r="A15" s="38">
        <v>86101802</v>
      </c>
      <c r="B15" s="46" t="s">
        <v>184</v>
      </c>
      <c r="C15" s="39" t="s">
        <v>49</v>
      </c>
      <c r="D15" s="7" t="s">
        <v>94</v>
      </c>
      <c r="E15" s="7" t="s">
        <v>75</v>
      </c>
      <c r="F15" s="7" t="s">
        <v>16</v>
      </c>
      <c r="G15" s="8">
        <v>39000000</v>
      </c>
      <c r="H15" s="8">
        <f>(G15)</f>
        <v>39000000</v>
      </c>
      <c r="I15" s="7" t="s">
        <v>19</v>
      </c>
      <c r="J15" s="7" t="s">
        <v>19</v>
      </c>
      <c r="K15" s="7" t="s">
        <v>183</v>
      </c>
    </row>
    <row r="16" spans="1:11" ht="116.25" customHeight="1" x14ac:dyDescent="0.25">
      <c r="A16" s="38">
        <v>86101802</v>
      </c>
      <c r="B16" s="46" t="s">
        <v>185</v>
      </c>
      <c r="C16" s="39" t="s">
        <v>49</v>
      </c>
      <c r="D16" s="7" t="s">
        <v>90</v>
      </c>
      <c r="E16" s="7" t="s">
        <v>75</v>
      </c>
      <c r="F16" s="7" t="s">
        <v>16</v>
      </c>
      <c r="G16" s="8">
        <v>310409545</v>
      </c>
      <c r="H16" s="8">
        <f>(G16)</f>
        <v>310409545</v>
      </c>
      <c r="I16" s="7" t="s">
        <v>19</v>
      </c>
      <c r="J16" s="7" t="s">
        <v>19</v>
      </c>
      <c r="K16" s="7" t="s">
        <v>122</v>
      </c>
    </row>
    <row r="17" spans="1:12" ht="116.25" customHeight="1" x14ac:dyDescent="0.25">
      <c r="A17" s="38" t="s">
        <v>187</v>
      </c>
      <c r="B17" s="46" t="s">
        <v>203</v>
      </c>
      <c r="C17" s="39" t="s">
        <v>81</v>
      </c>
      <c r="D17" s="7" t="s">
        <v>188</v>
      </c>
      <c r="E17" s="7" t="s">
        <v>82</v>
      </c>
      <c r="F17" s="7" t="s">
        <v>16</v>
      </c>
      <c r="G17" s="8">
        <v>74369345</v>
      </c>
      <c r="H17" s="8">
        <v>74369345</v>
      </c>
      <c r="I17" s="7" t="s">
        <v>19</v>
      </c>
      <c r="J17" s="7" t="s">
        <v>19</v>
      </c>
      <c r="K17" s="7" t="s">
        <v>122</v>
      </c>
    </row>
    <row r="18" spans="1:12" ht="116.25" customHeight="1" x14ac:dyDescent="0.25">
      <c r="A18" s="38" t="s">
        <v>210</v>
      </c>
      <c r="B18" s="46" t="s">
        <v>213</v>
      </c>
      <c r="C18" s="39" t="s">
        <v>171</v>
      </c>
      <c r="D18" s="7" t="s">
        <v>212</v>
      </c>
      <c r="E18" s="7" t="s">
        <v>75</v>
      </c>
      <c r="F18" s="7" t="s">
        <v>16</v>
      </c>
      <c r="G18" s="8">
        <v>4573900000</v>
      </c>
      <c r="H18" s="8">
        <v>4573900000</v>
      </c>
      <c r="I18" s="7" t="s">
        <v>19</v>
      </c>
      <c r="J18" s="7" t="s">
        <v>19</v>
      </c>
      <c r="K18" s="7" t="s">
        <v>211</v>
      </c>
    </row>
    <row r="19" spans="1:12" s="13" customFormat="1" ht="75" x14ac:dyDescent="0.25">
      <c r="A19" s="38" t="s">
        <v>220</v>
      </c>
      <c r="B19" s="46" t="s">
        <v>222</v>
      </c>
      <c r="C19" s="39" t="s">
        <v>35</v>
      </c>
      <c r="D19" s="7" t="s">
        <v>221</v>
      </c>
      <c r="E19" s="7" t="s">
        <v>75</v>
      </c>
      <c r="F19" s="7" t="s">
        <v>16</v>
      </c>
      <c r="G19" s="8">
        <v>60000000</v>
      </c>
      <c r="H19" s="8">
        <v>60000000</v>
      </c>
      <c r="I19" s="7" t="s">
        <v>19</v>
      </c>
      <c r="J19" s="7" t="s">
        <v>19</v>
      </c>
      <c r="K19" s="7" t="s">
        <v>122</v>
      </c>
      <c r="L19" s="54"/>
    </row>
    <row r="20" spans="1:12" s="13" customFormat="1" ht="105" x14ac:dyDescent="0.25">
      <c r="A20" s="38" t="s">
        <v>227</v>
      </c>
      <c r="B20" s="63" t="s">
        <v>228</v>
      </c>
      <c r="C20" s="39" t="s">
        <v>22</v>
      </c>
      <c r="D20" s="7" t="s">
        <v>96</v>
      </c>
      <c r="E20" s="7" t="s">
        <v>75</v>
      </c>
      <c r="F20" s="7" t="s">
        <v>16</v>
      </c>
      <c r="G20" s="8">
        <v>555222365</v>
      </c>
      <c r="H20" s="8">
        <f>+G20</f>
        <v>555222365</v>
      </c>
      <c r="I20" s="7" t="s">
        <v>19</v>
      </c>
      <c r="J20" s="7" t="s">
        <v>19</v>
      </c>
      <c r="K20" s="7" t="s">
        <v>122</v>
      </c>
      <c r="L20" s="54"/>
    </row>
    <row r="21" spans="1:12" s="13" customFormat="1" ht="123.75" customHeight="1" x14ac:dyDescent="0.25">
      <c r="A21" s="44">
        <v>90121502</v>
      </c>
      <c r="B21" s="62" t="s">
        <v>249</v>
      </c>
      <c r="C21" s="42" t="s">
        <v>244</v>
      </c>
      <c r="D21" s="45" t="s">
        <v>131</v>
      </c>
      <c r="E21" s="45" t="s">
        <v>100</v>
      </c>
      <c r="F21" s="45" t="s">
        <v>16</v>
      </c>
      <c r="G21" s="43">
        <v>742235622</v>
      </c>
      <c r="H21" s="43">
        <v>5000000</v>
      </c>
      <c r="I21" s="45" t="s">
        <v>247</v>
      </c>
      <c r="J21" s="45" t="s">
        <v>250</v>
      </c>
      <c r="K21" s="45" t="s">
        <v>248</v>
      </c>
    </row>
    <row r="22" spans="1:12" ht="42" customHeight="1" x14ac:dyDescent="0.25">
      <c r="A22" s="10" t="s">
        <v>14</v>
      </c>
      <c r="B22" s="41"/>
      <c r="C22" s="10"/>
      <c r="D22" s="10"/>
      <c r="E22" s="10"/>
      <c r="F22" s="10"/>
      <c r="G22" s="10"/>
      <c r="H22" s="10"/>
      <c r="I22" s="10"/>
      <c r="J22" s="10"/>
      <c r="K22" s="10"/>
    </row>
    <row r="23" spans="1:12" ht="180" customHeight="1" x14ac:dyDescent="0.25">
      <c r="A23" s="7">
        <v>43233201</v>
      </c>
      <c r="B23" s="29" t="s">
        <v>110</v>
      </c>
      <c r="C23" s="9" t="s">
        <v>35</v>
      </c>
      <c r="D23" s="7" t="s">
        <v>96</v>
      </c>
      <c r="E23" s="7" t="s">
        <v>82</v>
      </c>
      <c r="F23" s="7" t="s">
        <v>16</v>
      </c>
      <c r="G23" s="8">
        <v>15000000</v>
      </c>
      <c r="H23" s="8">
        <f>+G23</f>
        <v>15000000</v>
      </c>
      <c r="I23" s="7" t="s">
        <v>19</v>
      </c>
      <c r="J23" s="7" t="s">
        <v>19</v>
      </c>
      <c r="K23" s="7" t="s">
        <v>125</v>
      </c>
    </row>
    <row r="24" spans="1:12" ht="144.75" customHeight="1" x14ac:dyDescent="0.25">
      <c r="A24" s="7">
        <v>72101509</v>
      </c>
      <c r="B24" s="7" t="s">
        <v>63</v>
      </c>
      <c r="C24" s="9" t="s">
        <v>26</v>
      </c>
      <c r="D24" s="7" t="s">
        <v>89</v>
      </c>
      <c r="E24" s="7" t="s">
        <v>82</v>
      </c>
      <c r="F24" s="7" t="s">
        <v>16</v>
      </c>
      <c r="G24" s="8">
        <v>18128000</v>
      </c>
      <c r="H24" s="8">
        <f t="shared" ref="H24:H52" si="1">+G24</f>
        <v>18128000</v>
      </c>
      <c r="I24" s="7" t="s">
        <v>19</v>
      </c>
      <c r="J24" s="7" t="s">
        <v>19</v>
      </c>
      <c r="K24" s="7" t="s">
        <v>27</v>
      </c>
    </row>
    <row r="25" spans="1:12" ht="60" x14ac:dyDescent="0.25">
      <c r="A25" s="7">
        <v>72103302</v>
      </c>
      <c r="B25" s="7" t="s">
        <v>64</v>
      </c>
      <c r="C25" s="9" t="s">
        <v>26</v>
      </c>
      <c r="D25" s="7" t="s">
        <v>89</v>
      </c>
      <c r="E25" s="7" t="s">
        <v>82</v>
      </c>
      <c r="F25" s="7" t="s">
        <v>16</v>
      </c>
      <c r="G25" s="8">
        <v>46350000</v>
      </c>
      <c r="H25" s="8">
        <f t="shared" si="1"/>
        <v>46350000</v>
      </c>
      <c r="I25" s="7" t="s">
        <v>19</v>
      </c>
      <c r="J25" s="7" t="s">
        <v>19</v>
      </c>
      <c r="K25" s="7" t="s">
        <v>28</v>
      </c>
    </row>
    <row r="26" spans="1:12" ht="60" x14ac:dyDescent="0.25">
      <c r="A26" s="7">
        <v>72101506</v>
      </c>
      <c r="B26" s="7" t="s">
        <v>65</v>
      </c>
      <c r="C26" s="9" t="s">
        <v>26</v>
      </c>
      <c r="D26" s="7" t="s">
        <v>89</v>
      </c>
      <c r="E26" s="7" t="s">
        <v>75</v>
      </c>
      <c r="F26" s="7" t="s">
        <v>16</v>
      </c>
      <c r="G26" s="8">
        <v>24926000</v>
      </c>
      <c r="H26" s="8">
        <f t="shared" si="1"/>
        <v>24926000</v>
      </c>
      <c r="I26" s="7" t="s">
        <v>19</v>
      </c>
      <c r="J26" s="7" t="s">
        <v>19</v>
      </c>
      <c r="K26" s="7" t="s">
        <v>29</v>
      </c>
    </row>
    <row r="27" spans="1:12" ht="60" x14ac:dyDescent="0.25">
      <c r="A27" s="7">
        <v>73152108</v>
      </c>
      <c r="B27" s="7" t="s">
        <v>66</v>
      </c>
      <c r="C27" s="9" t="s">
        <v>26</v>
      </c>
      <c r="D27" s="7" t="s">
        <v>89</v>
      </c>
      <c r="E27" s="7" t="s">
        <v>82</v>
      </c>
      <c r="F27" s="7" t="s">
        <v>16</v>
      </c>
      <c r="G27" s="8">
        <v>32960000</v>
      </c>
      <c r="H27" s="8">
        <f t="shared" si="1"/>
        <v>32960000</v>
      </c>
      <c r="I27" s="7" t="s">
        <v>19</v>
      </c>
      <c r="J27" s="7" t="s">
        <v>19</v>
      </c>
      <c r="K27" s="7" t="s">
        <v>30</v>
      </c>
    </row>
    <row r="28" spans="1:12" ht="60" x14ac:dyDescent="0.25">
      <c r="A28" s="7">
        <v>72102900</v>
      </c>
      <c r="B28" s="7" t="s">
        <v>67</v>
      </c>
      <c r="C28" s="9" t="s">
        <v>26</v>
      </c>
      <c r="D28" s="7" t="s">
        <v>89</v>
      </c>
      <c r="E28" s="7" t="s">
        <v>82</v>
      </c>
      <c r="F28" s="7" t="s">
        <v>16</v>
      </c>
      <c r="G28" s="8">
        <v>25750000</v>
      </c>
      <c r="H28" s="8">
        <f t="shared" si="1"/>
        <v>25750000</v>
      </c>
      <c r="I28" s="7" t="s">
        <v>19</v>
      </c>
      <c r="J28" s="7" t="s">
        <v>19</v>
      </c>
      <c r="K28" s="7" t="s">
        <v>31</v>
      </c>
    </row>
    <row r="29" spans="1:12" ht="60" x14ac:dyDescent="0.25">
      <c r="A29" s="7">
        <v>72101506</v>
      </c>
      <c r="B29" s="7" t="s">
        <v>32</v>
      </c>
      <c r="C29" s="9" t="s">
        <v>26</v>
      </c>
      <c r="D29" s="7" t="s">
        <v>89</v>
      </c>
      <c r="E29" s="7" t="s">
        <v>75</v>
      </c>
      <c r="F29" s="7" t="s">
        <v>16</v>
      </c>
      <c r="G29" s="8">
        <v>30000000</v>
      </c>
      <c r="H29" s="8">
        <f t="shared" si="1"/>
        <v>30000000</v>
      </c>
      <c r="I29" s="7" t="s">
        <v>19</v>
      </c>
      <c r="J29" s="7" t="s">
        <v>19</v>
      </c>
      <c r="K29" s="7" t="s">
        <v>33</v>
      </c>
    </row>
    <row r="30" spans="1:12" ht="60" x14ac:dyDescent="0.25">
      <c r="A30" s="7">
        <v>72101506</v>
      </c>
      <c r="B30" s="7" t="s">
        <v>68</v>
      </c>
      <c r="C30" s="9" t="s">
        <v>26</v>
      </c>
      <c r="D30" s="7" t="s">
        <v>89</v>
      </c>
      <c r="E30" s="7" t="s">
        <v>82</v>
      </c>
      <c r="F30" s="7" t="s">
        <v>16</v>
      </c>
      <c r="G30" s="8">
        <v>7210000</v>
      </c>
      <c r="H30" s="8">
        <f t="shared" si="1"/>
        <v>7210000</v>
      </c>
      <c r="I30" s="7" t="s">
        <v>19</v>
      </c>
      <c r="J30" s="7" t="s">
        <v>19</v>
      </c>
      <c r="K30" s="7" t="s">
        <v>34</v>
      </c>
    </row>
    <row r="31" spans="1:12" ht="105" x14ac:dyDescent="0.25">
      <c r="A31" s="7">
        <v>72101509</v>
      </c>
      <c r="B31" s="7" t="s">
        <v>69</v>
      </c>
      <c r="C31" s="9" t="s">
        <v>35</v>
      </c>
      <c r="D31" s="7" t="s">
        <v>94</v>
      </c>
      <c r="E31" s="7" t="s">
        <v>82</v>
      </c>
      <c r="F31" s="7" t="s">
        <v>16</v>
      </c>
      <c r="G31" s="8">
        <v>7210000</v>
      </c>
      <c r="H31" s="8">
        <f t="shared" si="1"/>
        <v>7210000</v>
      </c>
      <c r="I31" s="7" t="s">
        <v>19</v>
      </c>
      <c r="J31" s="7" t="s">
        <v>19</v>
      </c>
      <c r="K31" s="7" t="s">
        <v>36</v>
      </c>
    </row>
    <row r="32" spans="1:12" ht="60" x14ac:dyDescent="0.25">
      <c r="A32" s="7">
        <v>55101504</v>
      </c>
      <c r="B32" s="7" t="s">
        <v>70</v>
      </c>
      <c r="C32" s="9" t="s">
        <v>22</v>
      </c>
      <c r="D32" s="7" t="s">
        <v>95</v>
      </c>
      <c r="E32" s="7" t="s">
        <v>75</v>
      </c>
      <c r="F32" s="7" t="s">
        <v>16</v>
      </c>
      <c r="G32" s="8">
        <v>5665000</v>
      </c>
      <c r="H32" s="8">
        <f t="shared" si="1"/>
        <v>5665000</v>
      </c>
      <c r="I32" s="7" t="s">
        <v>19</v>
      </c>
      <c r="J32" s="7" t="s">
        <v>19</v>
      </c>
      <c r="K32" s="7" t="s">
        <v>37</v>
      </c>
    </row>
    <row r="33" spans="1:11" ht="60" x14ac:dyDescent="0.25">
      <c r="A33" s="7">
        <v>72151003</v>
      </c>
      <c r="B33" s="7" t="s">
        <v>38</v>
      </c>
      <c r="C33" s="9" t="s">
        <v>26</v>
      </c>
      <c r="D33" s="7" t="s">
        <v>89</v>
      </c>
      <c r="E33" s="7" t="s">
        <v>82</v>
      </c>
      <c r="F33" s="7" t="s">
        <v>16</v>
      </c>
      <c r="G33" s="8">
        <v>30900000</v>
      </c>
      <c r="H33" s="8">
        <f t="shared" si="1"/>
        <v>30900000</v>
      </c>
      <c r="I33" s="7" t="s">
        <v>19</v>
      </c>
      <c r="J33" s="7" t="s">
        <v>19</v>
      </c>
      <c r="K33" s="7" t="s">
        <v>39</v>
      </c>
    </row>
    <row r="34" spans="1:11" ht="60" x14ac:dyDescent="0.25">
      <c r="A34" s="7" t="s">
        <v>136</v>
      </c>
      <c r="B34" s="7" t="s">
        <v>71</v>
      </c>
      <c r="C34" s="9" t="s">
        <v>26</v>
      </c>
      <c r="D34" s="7" t="s">
        <v>89</v>
      </c>
      <c r="E34" s="7" t="s">
        <v>82</v>
      </c>
      <c r="F34" s="7" t="s">
        <v>16</v>
      </c>
      <c r="G34" s="8">
        <v>6180000</v>
      </c>
      <c r="H34" s="8">
        <f t="shared" si="1"/>
        <v>6180000</v>
      </c>
      <c r="I34" s="7" t="s">
        <v>19</v>
      </c>
      <c r="J34" s="7" t="s">
        <v>19</v>
      </c>
      <c r="K34" s="7" t="s">
        <v>40</v>
      </c>
    </row>
    <row r="35" spans="1:11" ht="60" x14ac:dyDescent="0.25">
      <c r="A35" s="7">
        <v>73152108</v>
      </c>
      <c r="B35" s="7" t="s">
        <v>72</v>
      </c>
      <c r="C35" s="9" t="s">
        <v>22</v>
      </c>
      <c r="D35" s="7" t="s">
        <v>95</v>
      </c>
      <c r="E35" s="7" t="s">
        <v>75</v>
      </c>
      <c r="F35" s="7" t="s">
        <v>16</v>
      </c>
      <c r="G35" s="8">
        <v>8240000</v>
      </c>
      <c r="H35" s="8">
        <f t="shared" si="1"/>
        <v>8240000</v>
      </c>
      <c r="I35" s="7" t="s">
        <v>19</v>
      </c>
      <c r="J35" s="7" t="s">
        <v>19</v>
      </c>
      <c r="K35" s="7" t="s">
        <v>41</v>
      </c>
    </row>
    <row r="36" spans="1:11" ht="60" x14ac:dyDescent="0.25">
      <c r="A36" s="45" t="s">
        <v>270</v>
      </c>
      <c r="B36" s="45" t="s">
        <v>251</v>
      </c>
      <c r="C36" s="45" t="s">
        <v>244</v>
      </c>
      <c r="D36" s="45" t="s">
        <v>240</v>
      </c>
      <c r="E36" s="45" t="s">
        <v>82</v>
      </c>
      <c r="F36" s="45" t="s">
        <v>16</v>
      </c>
      <c r="G36" s="67">
        <v>55288166</v>
      </c>
      <c r="H36" s="67">
        <v>55288166</v>
      </c>
      <c r="I36" s="45" t="s">
        <v>19</v>
      </c>
      <c r="J36" s="45" t="s">
        <v>19</v>
      </c>
      <c r="K36" s="45" t="s">
        <v>42</v>
      </c>
    </row>
    <row r="37" spans="1:11" ht="60" x14ac:dyDescent="0.25">
      <c r="A37" s="7">
        <v>72101507</v>
      </c>
      <c r="B37" s="7" t="s">
        <v>43</v>
      </c>
      <c r="C37" s="9" t="s">
        <v>25</v>
      </c>
      <c r="D37" s="7" t="s">
        <v>94</v>
      </c>
      <c r="E37" s="7" t="s">
        <v>82</v>
      </c>
      <c r="F37" s="7" t="s">
        <v>16</v>
      </c>
      <c r="G37" s="8">
        <v>2000000</v>
      </c>
      <c r="H37" s="8">
        <f t="shared" si="1"/>
        <v>2000000</v>
      </c>
      <c r="I37" s="7" t="s">
        <v>19</v>
      </c>
      <c r="J37" s="7" t="s">
        <v>19</v>
      </c>
      <c r="K37" s="7" t="s">
        <v>44</v>
      </c>
    </row>
    <row r="38" spans="1:11" ht="105" x14ac:dyDescent="0.25">
      <c r="A38" s="7">
        <v>72101507</v>
      </c>
      <c r="B38" s="7" t="s">
        <v>175</v>
      </c>
      <c r="C38" s="9" t="s">
        <v>21</v>
      </c>
      <c r="D38" s="7" t="s">
        <v>94</v>
      </c>
      <c r="E38" s="7" t="s">
        <v>82</v>
      </c>
      <c r="F38" s="7" t="s">
        <v>16</v>
      </c>
      <c r="G38" s="8">
        <v>70000000</v>
      </c>
      <c r="H38" s="8">
        <f t="shared" si="1"/>
        <v>70000000</v>
      </c>
      <c r="I38" s="7" t="s">
        <v>19</v>
      </c>
      <c r="J38" s="7" t="s">
        <v>19</v>
      </c>
      <c r="K38" s="7" t="s">
        <v>45</v>
      </c>
    </row>
    <row r="39" spans="1:11" ht="60" x14ac:dyDescent="0.25">
      <c r="A39" s="37">
        <v>52131501</v>
      </c>
      <c r="B39" s="37" t="s">
        <v>46</v>
      </c>
      <c r="C39" s="47" t="s">
        <v>24</v>
      </c>
      <c r="D39" s="37" t="s">
        <v>94</v>
      </c>
      <c r="E39" s="37" t="s">
        <v>82</v>
      </c>
      <c r="F39" s="37" t="s">
        <v>16</v>
      </c>
      <c r="G39" s="48">
        <v>40000000</v>
      </c>
      <c r="H39" s="48">
        <f t="shared" si="1"/>
        <v>40000000</v>
      </c>
      <c r="I39" s="37" t="s">
        <v>19</v>
      </c>
      <c r="J39" s="37" t="s">
        <v>19</v>
      </c>
      <c r="K39" s="37" t="s">
        <v>47</v>
      </c>
    </row>
    <row r="40" spans="1:11" ht="60" x14ac:dyDescent="0.25">
      <c r="A40" s="37" t="s">
        <v>189</v>
      </c>
      <c r="B40" s="37" t="s">
        <v>190</v>
      </c>
      <c r="C40" s="47" t="s">
        <v>81</v>
      </c>
      <c r="D40" s="37" t="s">
        <v>94</v>
      </c>
      <c r="E40" s="37" t="s">
        <v>82</v>
      </c>
      <c r="F40" s="37" t="s">
        <v>16</v>
      </c>
      <c r="G40" s="48">
        <v>45000000</v>
      </c>
      <c r="H40" s="48">
        <v>45000000</v>
      </c>
      <c r="I40" s="37" t="s">
        <v>19</v>
      </c>
      <c r="J40" s="37" t="s">
        <v>19</v>
      </c>
      <c r="K40" s="37" t="s">
        <v>191</v>
      </c>
    </row>
    <row r="41" spans="1:11" ht="60" x14ac:dyDescent="0.25">
      <c r="A41" s="7" t="s">
        <v>205</v>
      </c>
      <c r="B41" s="7" t="s">
        <v>206</v>
      </c>
      <c r="C41" s="9" t="s">
        <v>25</v>
      </c>
      <c r="D41" s="7" t="s">
        <v>207</v>
      </c>
      <c r="E41" s="7" t="s">
        <v>82</v>
      </c>
      <c r="F41" s="7" t="s">
        <v>16</v>
      </c>
      <c r="G41" s="8">
        <v>50000000</v>
      </c>
      <c r="H41" s="8">
        <f t="shared" ref="H41" si="2">+G41</f>
        <v>50000000</v>
      </c>
      <c r="I41" s="7" t="s">
        <v>19</v>
      </c>
      <c r="J41" s="7" t="s">
        <v>19</v>
      </c>
      <c r="K41" s="7" t="s">
        <v>208</v>
      </c>
    </row>
    <row r="42" spans="1:11" ht="60" x14ac:dyDescent="0.25">
      <c r="A42" s="7">
        <v>72101507</v>
      </c>
      <c r="B42" s="7" t="s">
        <v>48</v>
      </c>
      <c r="C42" s="9" t="s">
        <v>49</v>
      </c>
      <c r="D42" s="7" t="s">
        <v>94</v>
      </c>
      <c r="E42" s="7" t="s">
        <v>82</v>
      </c>
      <c r="F42" s="7" t="s">
        <v>16</v>
      </c>
      <c r="G42" s="8">
        <v>10000000</v>
      </c>
      <c r="H42" s="8">
        <f t="shared" si="1"/>
        <v>10000000</v>
      </c>
      <c r="I42" s="7" t="s">
        <v>19</v>
      </c>
      <c r="J42" s="7" t="s">
        <v>19</v>
      </c>
      <c r="K42" s="7" t="s">
        <v>50</v>
      </c>
    </row>
    <row r="43" spans="1:11" ht="60" x14ac:dyDescent="0.25">
      <c r="A43" s="7">
        <v>72101507</v>
      </c>
      <c r="B43" s="7" t="s">
        <v>51</v>
      </c>
      <c r="C43" s="9" t="s">
        <v>25</v>
      </c>
      <c r="D43" s="7" t="s">
        <v>94</v>
      </c>
      <c r="E43" s="7" t="s">
        <v>82</v>
      </c>
      <c r="F43" s="7" t="s">
        <v>16</v>
      </c>
      <c r="G43" s="8">
        <v>25000000</v>
      </c>
      <c r="H43" s="8">
        <f t="shared" si="1"/>
        <v>25000000</v>
      </c>
      <c r="I43" s="7" t="s">
        <v>19</v>
      </c>
      <c r="J43" s="7" t="s">
        <v>19</v>
      </c>
      <c r="K43" s="7" t="s">
        <v>52</v>
      </c>
    </row>
    <row r="44" spans="1:11" ht="60" x14ac:dyDescent="0.25">
      <c r="A44" s="7">
        <v>72101507</v>
      </c>
      <c r="B44" s="7" t="s">
        <v>53</v>
      </c>
      <c r="C44" s="9" t="s">
        <v>25</v>
      </c>
      <c r="D44" s="7" t="s">
        <v>90</v>
      </c>
      <c r="E44" s="7" t="s">
        <v>168</v>
      </c>
      <c r="F44" s="7" t="s">
        <v>16</v>
      </c>
      <c r="G44" s="8">
        <v>60000000</v>
      </c>
      <c r="H44" s="8">
        <f t="shared" si="1"/>
        <v>60000000</v>
      </c>
      <c r="I44" s="7" t="s">
        <v>19</v>
      </c>
      <c r="J44" s="7" t="s">
        <v>19</v>
      </c>
      <c r="K44" s="7" t="s">
        <v>54</v>
      </c>
    </row>
    <row r="45" spans="1:11" ht="75" x14ac:dyDescent="0.25">
      <c r="A45" s="7">
        <v>72103301</v>
      </c>
      <c r="B45" s="7" t="s">
        <v>176</v>
      </c>
      <c r="C45" s="9" t="s">
        <v>49</v>
      </c>
      <c r="D45" s="7" t="s">
        <v>94</v>
      </c>
      <c r="E45" s="7" t="s">
        <v>85</v>
      </c>
      <c r="F45" s="7" t="s">
        <v>16</v>
      </c>
      <c r="G45" s="8">
        <v>80000000</v>
      </c>
      <c r="H45" s="8">
        <f t="shared" si="1"/>
        <v>80000000</v>
      </c>
      <c r="I45" s="7" t="s">
        <v>19</v>
      </c>
      <c r="J45" s="7" t="s">
        <v>19</v>
      </c>
      <c r="K45" s="7" t="s">
        <v>55</v>
      </c>
    </row>
    <row r="46" spans="1:11" ht="45" x14ac:dyDescent="0.25">
      <c r="A46" s="7">
        <v>84131603</v>
      </c>
      <c r="B46" s="7" t="s">
        <v>57</v>
      </c>
      <c r="C46" s="9" t="s">
        <v>21</v>
      </c>
      <c r="D46" s="7" t="s">
        <v>97</v>
      </c>
      <c r="E46" s="7" t="s">
        <v>82</v>
      </c>
      <c r="F46" s="7" t="s">
        <v>16</v>
      </c>
      <c r="G46" s="8">
        <v>55000000</v>
      </c>
      <c r="H46" s="8">
        <f t="shared" si="1"/>
        <v>55000000</v>
      </c>
      <c r="I46" s="7" t="s">
        <v>19</v>
      </c>
      <c r="J46" s="7" t="s">
        <v>19</v>
      </c>
      <c r="K46" s="7" t="s">
        <v>56</v>
      </c>
    </row>
    <row r="47" spans="1:11" ht="183" customHeight="1" x14ac:dyDescent="0.25">
      <c r="A47" s="7">
        <v>78111500</v>
      </c>
      <c r="B47" s="40" t="s">
        <v>195</v>
      </c>
      <c r="C47" s="9" t="s">
        <v>81</v>
      </c>
      <c r="D47" s="7" t="s">
        <v>192</v>
      </c>
      <c r="E47" s="7" t="s">
        <v>193</v>
      </c>
      <c r="F47" s="7" t="s">
        <v>16</v>
      </c>
      <c r="G47" s="8">
        <v>260000000</v>
      </c>
      <c r="H47" s="8">
        <v>260000000</v>
      </c>
      <c r="I47" s="7" t="s">
        <v>19</v>
      </c>
      <c r="J47" s="7" t="s">
        <v>19</v>
      </c>
      <c r="K47" s="7" t="s">
        <v>194</v>
      </c>
    </row>
    <row r="48" spans="1:11" ht="183" customHeight="1" x14ac:dyDescent="0.25">
      <c r="A48" s="7">
        <v>80141705</v>
      </c>
      <c r="B48" s="40" t="s">
        <v>204</v>
      </c>
      <c r="C48" s="9" t="s">
        <v>81</v>
      </c>
      <c r="D48" s="7" t="s">
        <v>192</v>
      </c>
      <c r="E48" s="7" t="s">
        <v>87</v>
      </c>
      <c r="F48" s="7" t="s">
        <v>16</v>
      </c>
      <c r="G48" s="8">
        <v>0</v>
      </c>
      <c r="H48" s="8">
        <v>0</v>
      </c>
      <c r="I48" s="7" t="s">
        <v>19</v>
      </c>
      <c r="J48" s="7" t="s">
        <v>19</v>
      </c>
      <c r="K48" s="7" t="s">
        <v>157</v>
      </c>
    </row>
    <row r="49" spans="1:11" ht="105" x14ac:dyDescent="0.25">
      <c r="A49" s="7">
        <v>82101504</v>
      </c>
      <c r="B49" s="7" t="s">
        <v>58</v>
      </c>
      <c r="C49" s="9" t="s">
        <v>23</v>
      </c>
      <c r="D49" s="7" t="s">
        <v>93</v>
      </c>
      <c r="E49" s="7" t="s">
        <v>75</v>
      </c>
      <c r="F49" s="7" t="s">
        <v>16</v>
      </c>
      <c r="G49" s="8">
        <v>70000000</v>
      </c>
      <c r="H49" s="8">
        <f t="shared" si="1"/>
        <v>70000000</v>
      </c>
      <c r="I49" s="7" t="s">
        <v>19</v>
      </c>
      <c r="J49" s="7" t="s">
        <v>19</v>
      </c>
      <c r="K49" s="7" t="s">
        <v>59</v>
      </c>
    </row>
    <row r="50" spans="1:11" ht="60" x14ac:dyDescent="0.25">
      <c r="A50" s="7">
        <v>82101504</v>
      </c>
      <c r="B50" s="7" t="s">
        <v>60</v>
      </c>
      <c r="C50" s="9" t="s">
        <v>26</v>
      </c>
      <c r="D50" s="7" t="s">
        <v>93</v>
      </c>
      <c r="E50" s="7" t="s">
        <v>82</v>
      </c>
      <c r="F50" s="7" t="s">
        <v>16</v>
      </c>
      <c r="G50" s="8">
        <v>10000000</v>
      </c>
      <c r="H50" s="8">
        <f t="shared" si="1"/>
        <v>10000000</v>
      </c>
      <c r="I50" s="7" t="s">
        <v>19</v>
      </c>
      <c r="J50" s="7" t="s">
        <v>19</v>
      </c>
      <c r="K50" s="7" t="s">
        <v>59</v>
      </c>
    </row>
    <row r="51" spans="1:11" ht="60" x14ac:dyDescent="0.25">
      <c r="A51" s="7">
        <v>80131500</v>
      </c>
      <c r="B51" s="7" t="s">
        <v>103</v>
      </c>
      <c r="C51" s="9" t="s">
        <v>26</v>
      </c>
      <c r="D51" s="7" t="s">
        <v>98</v>
      </c>
      <c r="E51" s="7" t="s">
        <v>75</v>
      </c>
      <c r="F51" s="7" t="s">
        <v>16</v>
      </c>
      <c r="G51" s="8">
        <v>3881851717</v>
      </c>
      <c r="H51" s="8">
        <v>3881851717</v>
      </c>
      <c r="I51" s="7" t="s">
        <v>19</v>
      </c>
      <c r="J51" s="7" t="s">
        <v>19</v>
      </c>
      <c r="K51" s="7" t="s">
        <v>61</v>
      </c>
    </row>
    <row r="52" spans="1:11" ht="60" x14ac:dyDescent="0.25">
      <c r="A52" s="7">
        <v>80111600</v>
      </c>
      <c r="B52" s="7" t="s">
        <v>115</v>
      </c>
      <c r="C52" s="9" t="s">
        <v>62</v>
      </c>
      <c r="D52" s="7" t="s">
        <v>93</v>
      </c>
      <c r="E52" s="7" t="s">
        <v>75</v>
      </c>
      <c r="F52" s="7" t="s">
        <v>16</v>
      </c>
      <c r="G52" s="8">
        <v>2050000000</v>
      </c>
      <c r="H52" s="8">
        <f t="shared" si="1"/>
        <v>2050000000</v>
      </c>
      <c r="I52" s="7" t="s">
        <v>19</v>
      </c>
      <c r="J52" s="7" t="s">
        <v>19</v>
      </c>
      <c r="K52" s="7" t="s">
        <v>126</v>
      </c>
    </row>
    <row r="53" spans="1:11" ht="60" x14ac:dyDescent="0.25">
      <c r="A53" s="7">
        <v>80111600</v>
      </c>
      <c r="B53" s="7" t="s">
        <v>149</v>
      </c>
      <c r="C53" s="9" t="s">
        <v>26</v>
      </c>
      <c r="D53" s="7" t="s">
        <v>89</v>
      </c>
      <c r="E53" s="7" t="s">
        <v>75</v>
      </c>
      <c r="F53" s="7" t="s">
        <v>16</v>
      </c>
      <c r="G53" s="8">
        <v>300000000</v>
      </c>
      <c r="H53" s="8">
        <f t="shared" ref="H53" si="3">+G53</f>
        <v>300000000</v>
      </c>
      <c r="I53" s="7" t="s">
        <v>19</v>
      </c>
      <c r="J53" s="7" t="s">
        <v>19</v>
      </c>
      <c r="K53" s="7" t="s">
        <v>126</v>
      </c>
    </row>
    <row r="54" spans="1:11" ht="210" customHeight="1" x14ac:dyDescent="0.25">
      <c r="A54" s="37" t="s">
        <v>138</v>
      </c>
      <c r="B54" s="37" t="s">
        <v>140</v>
      </c>
      <c r="C54" s="47" t="s">
        <v>26</v>
      </c>
      <c r="D54" s="37" t="s">
        <v>94</v>
      </c>
      <c r="E54" s="37" t="s">
        <v>139</v>
      </c>
      <c r="F54" s="37" t="s">
        <v>19</v>
      </c>
      <c r="G54" s="48" t="s">
        <v>19</v>
      </c>
      <c r="H54" s="48" t="s">
        <v>19</v>
      </c>
      <c r="I54" s="37" t="s">
        <v>19</v>
      </c>
      <c r="J54" s="37" t="s">
        <v>19</v>
      </c>
      <c r="K54" s="37" t="s">
        <v>132</v>
      </c>
    </row>
    <row r="55" spans="1:11" ht="117" customHeight="1" x14ac:dyDescent="0.25">
      <c r="A55" s="7">
        <v>81101508</v>
      </c>
      <c r="B55" s="51" t="s">
        <v>209</v>
      </c>
      <c r="C55" s="52" t="s">
        <v>171</v>
      </c>
      <c r="D55" s="52" t="s">
        <v>90</v>
      </c>
      <c r="E55" s="52" t="s">
        <v>75</v>
      </c>
      <c r="F55" s="52" t="s">
        <v>16</v>
      </c>
      <c r="G55" s="53">
        <v>22570740</v>
      </c>
      <c r="H55" s="53">
        <v>22570740</v>
      </c>
      <c r="I55" s="52" t="s">
        <v>19</v>
      </c>
      <c r="J55" s="52" t="s">
        <v>19</v>
      </c>
      <c r="K55" s="52" t="s">
        <v>191</v>
      </c>
    </row>
    <row r="56" spans="1:11" ht="117" customHeight="1" x14ac:dyDescent="0.25">
      <c r="A56" s="7" t="s">
        <v>219</v>
      </c>
      <c r="B56" s="7" t="s">
        <v>218</v>
      </c>
      <c r="C56" s="9" t="s">
        <v>35</v>
      </c>
      <c r="D56" s="7" t="s">
        <v>94</v>
      </c>
      <c r="E56" s="7" t="s">
        <v>82</v>
      </c>
      <c r="F56" s="7" t="s">
        <v>16</v>
      </c>
      <c r="G56" s="8">
        <v>70000000</v>
      </c>
      <c r="H56" s="8">
        <f>+G56</f>
        <v>70000000</v>
      </c>
      <c r="I56" s="7" t="s">
        <v>19</v>
      </c>
      <c r="J56" s="7" t="s">
        <v>19</v>
      </c>
      <c r="K56" s="7" t="s">
        <v>217</v>
      </c>
    </row>
    <row r="57" spans="1:11" ht="117" customHeight="1" x14ac:dyDescent="0.25">
      <c r="A57" s="45">
        <v>41112100</v>
      </c>
      <c r="B57" s="45" t="s">
        <v>246</v>
      </c>
      <c r="C57" s="66" t="s">
        <v>244</v>
      </c>
      <c r="D57" s="45" t="s">
        <v>155</v>
      </c>
      <c r="E57" s="45" t="s">
        <v>82</v>
      </c>
      <c r="F57" s="45" t="s">
        <v>16</v>
      </c>
      <c r="G57" s="43">
        <v>13777033</v>
      </c>
      <c r="H57" s="43">
        <v>13777033</v>
      </c>
      <c r="I57" s="45" t="s">
        <v>19</v>
      </c>
      <c r="J57" s="45" t="s">
        <v>19</v>
      </c>
      <c r="K57" s="45" t="s">
        <v>245</v>
      </c>
    </row>
    <row r="58" spans="1:11" ht="117" customHeight="1" x14ac:dyDescent="0.25">
      <c r="A58" s="45">
        <v>72101507</v>
      </c>
      <c r="B58" s="45" t="s">
        <v>252</v>
      </c>
      <c r="C58" s="66" t="s">
        <v>244</v>
      </c>
      <c r="D58" s="45" t="s">
        <v>240</v>
      </c>
      <c r="E58" s="45" t="s">
        <v>82</v>
      </c>
      <c r="F58" s="45" t="s">
        <v>16</v>
      </c>
      <c r="G58" s="43">
        <v>6573327</v>
      </c>
      <c r="H58" s="43">
        <f>+G58</f>
        <v>6573327</v>
      </c>
      <c r="I58" s="45" t="s">
        <v>19</v>
      </c>
      <c r="J58" s="45" t="s">
        <v>19</v>
      </c>
      <c r="K58" s="45" t="s">
        <v>191</v>
      </c>
    </row>
    <row r="59" spans="1:11" ht="30" x14ac:dyDescent="0.25">
      <c r="A59" s="32" t="s">
        <v>12</v>
      </c>
      <c r="B59" s="15"/>
      <c r="C59" s="17"/>
      <c r="D59" s="15"/>
      <c r="E59" s="15"/>
      <c r="F59" s="15"/>
      <c r="G59" s="16"/>
      <c r="H59" s="16"/>
      <c r="I59" s="15"/>
      <c r="J59" s="15"/>
      <c r="K59" s="15"/>
    </row>
    <row r="60" spans="1:11" ht="58.5" customHeight="1" x14ac:dyDescent="0.25">
      <c r="A60" s="7">
        <v>81112200</v>
      </c>
      <c r="B60" s="28" t="s">
        <v>137</v>
      </c>
      <c r="C60" s="9" t="s">
        <v>23</v>
      </c>
      <c r="D60" s="7" t="s">
        <v>131</v>
      </c>
      <c r="E60" s="7" t="s">
        <v>75</v>
      </c>
      <c r="F60" s="7" t="s">
        <v>16</v>
      </c>
      <c r="G60" s="8">
        <v>423749906</v>
      </c>
      <c r="H60" s="8">
        <v>423749906</v>
      </c>
      <c r="I60" s="7" t="s">
        <v>19</v>
      </c>
      <c r="J60" s="7" t="s">
        <v>19</v>
      </c>
      <c r="K60" s="7" t="s">
        <v>127</v>
      </c>
    </row>
    <row r="61" spans="1:11" ht="48.95" customHeight="1" x14ac:dyDescent="0.25">
      <c r="A61" s="10" t="s">
        <v>15</v>
      </c>
      <c r="B61" s="10"/>
      <c r="C61" s="10"/>
      <c r="D61" s="10"/>
      <c r="E61" s="10"/>
      <c r="F61" s="10"/>
      <c r="G61" s="10"/>
      <c r="H61" s="10"/>
      <c r="I61" s="10"/>
      <c r="J61" s="10"/>
      <c r="K61" s="10"/>
    </row>
    <row r="62" spans="1:11" ht="72.599999999999994" customHeight="1" x14ac:dyDescent="0.25">
      <c r="A62" s="7">
        <v>83121701</v>
      </c>
      <c r="B62" s="7" t="s">
        <v>74</v>
      </c>
      <c r="C62" s="9" t="s">
        <v>23</v>
      </c>
      <c r="D62" s="7" t="s">
        <v>93</v>
      </c>
      <c r="E62" s="7" t="s">
        <v>75</v>
      </c>
      <c r="F62" s="7" t="s">
        <v>16</v>
      </c>
      <c r="G62" s="8">
        <v>531133262</v>
      </c>
      <c r="H62" s="8">
        <f>+G62</f>
        <v>531133262</v>
      </c>
      <c r="I62" s="7" t="s">
        <v>76</v>
      </c>
      <c r="J62" s="7" t="s">
        <v>76</v>
      </c>
      <c r="K62" s="7" t="s">
        <v>77</v>
      </c>
    </row>
    <row r="63" spans="1:11" ht="75" x14ac:dyDescent="0.25">
      <c r="A63" s="7">
        <v>86131504</v>
      </c>
      <c r="B63" s="7" t="s">
        <v>78</v>
      </c>
      <c r="C63" s="9" t="s">
        <v>23</v>
      </c>
      <c r="D63" s="7" t="s">
        <v>93</v>
      </c>
      <c r="E63" s="7" t="s">
        <v>75</v>
      </c>
      <c r="F63" s="7" t="s">
        <v>16</v>
      </c>
      <c r="G63" s="8">
        <v>27984125</v>
      </c>
      <c r="H63" s="8">
        <f t="shared" ref="H63:H84" si="4">+G63</f>
        <v>27984125</v>
      </c>
      <c r="I63" s="7" t="s">
        <v>76</v>
      </c>
      <c r="J63" s="7" t="s">
        <v>76</v>
      </c>
      <c r="K63" s="7" t="s">
        <v>77</v>
      </c>
    </row>
    <row r="64" spans="1:11" ht="30" x14ac:dyDescent="0.25">
      <c r="A64" s="7">
        <v>82131603</v>
      </c>
      <c r="B64" s="7" t="s">
        <v>79</v>
      </c>
      <c r="C64" s="9" t="s">
        <v>35</v>
      </c>
      <c r="D64" s="7" t="s">
        <v>94</v>
      </c>
      <c r="E64" s="7" t="s">
        <v>75</v>
      </c>
      <c r="F64" s="7" t="s">
        <v>16</v>
      </c>
      <c r="G64" s="8">
        <v>53560000</v>
      </c>
      <c r="H64" s="8">
        <f t="shared" si="4"/>
        <v>53560000</v>
      </c>
      <c r="I64" s="7" t="s">
        <v>19</v>
      </c>
      <c r="J64" s="7" t="s">
        <v>19</v>
      </c>
      <c r="K64" s="7" t="s">
        <v>77</v>
      </c>
    </row>
    <row r="65" spans="1:11" ht="30" x14ac:dyDescent="0.25">
      <c r="A65" s="7">
        <v>72154066</v>
      </c>
      <c r="B65" s="7" t="s">
        <v>80</v>
      </c>
      <c r="C65" s="9" t="s">
        <v>81</v>
      </c>
      <c r="D65" s="7" t="s">
        <v>95</v>
      </c>
      <c r="E65" s="7" t="s">
        <v>82</v>
      </c>
      <c r="F65" s="7" t="s">
        <v>16</v>
      </c>
      <c r="G65" s="8">
        <v>10000000</v>
      </c>
      <c r="H65" s="8">
        <f t="shared" si="4"/>
        <v>10000000</v>
      </c>
      <c r="I65" s="7" t="s">
        <v>19</v>
      </c>
      <c r="J65" s="7" t="s">
        <v>19</v>
      </c>
      <c r="K65" s="7" t="s">
        <v>77</v>
      </c>
    </row>
    <row r="66" spans="1:11" ht="42" customHeight="1" x14ac:dyDescent="0.25">
      <c r="A66" s="7">
        <v>73152100</v>
      </c>
      <c r="B66" s="7" t="s">
        <v>84</v>
      </c>
      <c r="C66" s="9" t="s">
        <v>24</v>
      </c>
      <c r="D66" s="7" t="s">
        <v>94</v>
      </c>
      <c r="E66" s="7" t="s">
        <v>82</v>
      </c>
      <c r="F66" s="7" t="s">
        <v>16</v>
      </c>
      <c r="G66" s="8">
        <v>30000000</v>
      </c>
      <c r="H66" s="8">
        <f>+G66</f>
        <v>30000000</v>
      </c>
      <c r="I66" s="7" t="s">
        <v>19</v>
      </c>
      <c r="J66" s="7" t="s">
        <v>19</v>
      </c>
      <c r="K66" s="7" t="s">
        <v>83</v>
      </c>
    </row>
    <row r="67" spans="1:11" ht="228.75" customHeight="1" x14ac:dyDescent="0.25">
      <c r="A67" s="55" t="s">
        <v>214</v>
      </c>
      <c r="B67" s="56" t="s">
        <v>216</v>
      </c>
      <c r="C67" s="29" t="s">
        <v>35</v>
      </c>
      <c r="D67" s="29" t="s">
        <v>146</v>
      </c>
      <c r="E67" s="7" t="s">
        <v>75</v>
      </c>
      <c r="F67" s="57" t="s">
        <v>16</v>
      </c>
      <c r="G67" s="58">
        <v>93000000</v>
      </c>
      <c r="H67" s="58">
        <v>93000000</v>
      </c>
      <c r="I67" s="29" t="s">
        <v>19</v>
      </c>
      <c r="J67" s="29" t="s">
        <v>19</v>
      </c>
      <c r="K67" s="59" t="s">
        <v>215</v>
      </c>
    </row>
    <row r="68" spans="1:11" ht="42" customHeight="1" x14ac:dyDescent="0.25">
      <c r="A68" s="10" t="s">
        <v>226</v>
      </c>
      <c r="B68" s="10"/>
      <c r="C68" s="10"/>
      <c r="D68" s="10"/>
      <c r="E68" s="10"/>
      <c r="F68" s="10"/>
      <c r="G68" s="10"/>
      <c r="H68" s="10"/>
      <c r="I68" s="10"/>
      <c r="J68" s="10"/>
      <c r="K68" s="10"/>
    </row>
    <row r="69" spans="1:11" s="60" customFormat="1" ht="90" x14ac:dyDescent="0.25">
      <c r="A69" s="55">
        <v>84111600</v>
      </c>
      <c r="B69" s="56" t="s">
        <v>223</v>
      </c>
      <c r="C69" s="29" t="s">
        <v>35</v>
      </c>
      <c r="D69" s="29" t="s">
        <v>224</v>
      </c>
      <c r="E69" s="7" t="s">
        <v>75</v>
      </c>
      <c r="F69" s="57" t="s">
        <v>16</v>
      </c>
      <c r="G69" s="58">
        <v>60127739</v>
      </c>
      <c r="H69" s="58">
        <f t="shared" ref="H69" si="5">+G69</f>
        <v>60127739</v>
      </c>
      <c r="I69" s="29" t="s">
        <v>19</v>
      </c>
      <c r="J69" s="29" t="s">
        <v>19</v>
      </c>
      <c r="K69" s="59" t="s">
        <v>225</v>
      </c>
    </row>
    <row r="70" spans="1:11" s="60" customFormat="1" ht="30" x14ac:dyDescent="0.25">
      <c r="A70" s="10" t="s">
        <v>229</v>
      </c>
      <c r="B70" s="10"/>
      <c r="C70" s="10"/>
      <c r="D70" s="10"/>
      <c r="E70" s="10"/>
      <c r="F70" s="10"/>
      <c r="G70" s="10"/>
      <c r="H70" s="10"/>
      <c r="I70" s="10"/>
      <c r="J70" s="10"/>
      <c r="K70" s="10"/>
    </row>
    <row r="71" spans="1:11" s="60" customFormat="1" ht="94.5" x14ac:dyDescent="0.25">
      <c r="A71" s="29">
        <v>86101705</v>
      </c>
      <c r="B71" s="64" t="s">
        <v>239</v>
      </c>
      <c r="C71" s="29" t="s">
        <v>22</v>
      </c>
      <c r="D71" s="29" t="s">
        <v>237</v>
      </c>
      <c r="E71" s="7" t="s">
        <v>75</v>
      </c>
      <c r="F71" s="57" t="s">
        <v>16</v>
      </c>
      <c r="G71" s="58">
        <v>20000000</v>
      </c>
      <c r="H71" s="58">
        <f t="shared" ref="H71" si="6">+G71</f>
        <v>20000000</v>
      </c>
      <c r="I71" s="29" t="s">
        <v>234</v>
      </c>
      <c r="J71" s="29" t="s">
        <v>235</v>
      </c>
      <c r="K71" s="29" t="s">
        <v>238</v>
      </c>
    </row>
    <row r="72" spans="1:11" s="60" customFormat="1" ht="45" x14ac:dyDescent="0.25">
      <c r="A72" s="61" t="s">
        <v>230</v>
      </c>
      <c r="B72" s="61"/>
      <c r="C72" s="61"/>
      <c r="D72" s="61"/>
      <c r="E72" s="61"/>
      <c r="F72" s="61"/>
      <c r="G72" s="61"/>
      <c r="H72" s="61"/>
      <c r="I72" s="61"/>
      <c r="J72" s="61"/>
      <c r="K72" s="61"/>
    </row>
    <row r="73" spans="1:11" s="60" customFormat="1" ht="94.5" x14ac:dyDescent="0.25">
      <c r="A73" s="29">
        <v>82111804</v>
      </c>
      <c r="B73" s="64" t="s">
        <v>231</v>
      </c>
      <c r="C73" s="29" t="s">
        <v>22</v>
      </c>
      <c r="D73" s="29" t="s">
        <v>232</v>
      </c>
      <c r="E73" s="7" t="s">
        <v>75</v>
      </c>
      <c r="F73" s="57" t="s">
        <v>233</v>
      </c>
      <c r="G73" s="58">
        <v>6562755</v>
      </c>
      <c r="H73" s="58">
        <f t="shared" ref="H73" si="7">+G73</f>
        <v>6562755</v>
      </c>
      <c r="I73" s="29" t="s">
        <v>19</v>
      </c>
      <c r="J73" s="29" t="s">
        <v>19</v>
      </c>
      <c r="K73" s="29" t="s">
        <v>236</v>
      </c>
    </row>
    <row r="74" spans="1:11" ht="42" customHeight="1" x14ac:dyDescent="0.25">
      <c r="A74" s="10" t="s">
        <v>130</v>
      </c>
      <c r="B74" s="10"/>
      <c r="C74" s="10"/>
      <c r="D74" s="10"/>
      <c r="E74" s="10"/>
      <c r="F74" s="10"/>
      <c r="G74" s="10"/>
      <c r="H74" s="10"/>
      <c r="I74" s="10"/>
      <c r="J74" s="10"/>
      <c r="K74" s="10"/>
    </row>
    <row r="75" spans="1:11" ht="393.75" customHeight="1" x14ac:dyDescent="0.25">
      <c r="A75" s="7" t="s">
        <v>186</v>
      </c>
      <c r="B75" s="7" t="s">
        <v>141</v>
      </c>
      <c r="C75" s="9" t="s">
        <v>26</v>
      </c>
      <c r="D75" s="7" t="s">
        <v>88</v>
      </c>
      <c r="E75" s="7" t="s">
        <v>82</v>
      </c>
      <c r="F75" s="7" t="s">
        <v>16</v>
      </c>
      <c r="G75" s="8">
        <v>690000000</v>
      </c>
      <c r="H75" s="8">
        <f t="shared" si="4"/>
        <v>690000000</v>
      </c>
      <c r="I75" s="7" t="s">
        <v>19</v>
      </c>
      <c r="J75" s="7" t="s">
        <v>19</v>
      </c>
      <c r="K75" s="7" t="s">
        <v>102</v>
      </c>
    </row>
    <row r="76" spans="1:11" ht="45" x14ac:dyDescent="0.25">
      <c r="A76" s="29">
        <v>80141705</v>
      </c>
      <c r="B76" s="64" t="s">
        <v>242</v>
      </c>
      <c r="C76" s="29" t="s">
        <v>22</v>
      </c>
      <c r="D76" s="29" t="s">
        <v>240</v>
      </c>
      <c r="E76" s="7" t="s">
        <v>85</v>
      </c>
      <c r="F76" s="57" t="s">
        <v>16</v>
      </c>
      <c r="G76" s="58">
        <v>0</v>
      </c>
      <c r="H76" s="58">
        <v>0</v>
      </c>
      <c r="I76" s="7" t="s">
        <v>19</v>
      </c>
      <c r="J76" s="7" t="s">
        <v>19</v>
      </c>
      <c r="K76" s="29" t="s">
        <v>241</v>
      </c>
    </row>
    <row r="77" spans="1:11" ht="38.25" customHeight="1" x14ac:dyDescent="0.25">
      <c r="A77" s="18" t="s">
        <v>128</v>
      </c>
      <c r="B77" s="19"/>
      <c r="C77" s="20"/>
      <c r="D77" s="19"/>
      <c r="E77" s="19"/>
      <c r="F77" s="19"/>
      <c r="G77" s="21"/>
      <c r="H77" s="21"/>
      <c r="I77" s="19"/>
      <c r="J77" s="19"/>
      <c r="K77" s="19"/>
    </row>
    <row r="78" spans="1:11" ht="70.5" customHeight="1" x14ac:dyDescent="0.25">
      <c r="A78" s="10" t="s">
        <v>11</v>
      </c>
      <c r="B78" s="22"/>
      <c r="C78" s="23"/>
      <c r="D78" s="22"/>
      <c r="E78" s="22"/>
      <c r="F78" s="22"/>
      <c r="G78" s="24"/>
      <c r="H78" s="24"/>
      <c r="I78" s="22"/>
      <c r="J78" s="22"/>
      <c r="K78" s="22"/>
    </row>
    <row r="79" spans="1:11" s="13" customFormat="1" ht="165" customHeight="1" x14ac:dyDescent="0.25">
      <c r="A79" s="7" t="s">
        <v>117</v>
      </c>
      <c r="B79" s="7" t="s">
        <v>111</v>
      </c>
      <c r="C79" s="9" t="s">
        <v>23</v>
      </c>
      <c r="D79" s="7" t="s">
        <v>92</v>
      </c>
      <c r="E79" s="7" t="s">
        <v>75</v>
      </c>
      <c r="F79" s="7" t="s">
        <v>16</v>
      </c>
      <c r="G79" s="8">
        <f>56552521024-G80-G81</f>
        <v>41939103171</v>
      </c>
      <c r="H79" s="8">
        <f t="shared" si="4"/>
        <v>41939103171</v>
      </c>
      <c r="I79" s="7" t="s">
        <v>19</v>
      </c>
      <c r="J79" s="7" t="s">
        <v>19</v>
      </c>
      <c r="K79" s="7" t="s">
        <v>17</v>
      </c>
    </row>
    <row r="80" spans="1:11" s="13" customFormat="1" ht="150" x14ac:dyDescent="0.25">
      <c r="A80" s="7">
        <v>43232900</v>
      </c>
      <c r="B80" s="7" t="s">
        <v>116</v>
      </c>
      <c r="C80" s="9" t="s">
        <v>23</v>
      </c>
      <c r="D80" s="7" t="s">
        <v>92</v>
      </c>
      <c r="E80" s="7" t="s">
        <v>75</v>
      </c>
      <c r="F80" s="7" t="s">
        <v>16</v>
      </c>
      <c r="G80" s="8">
        <v>2613423253</v>
      </c>
      <c r="H80" s="8">
        <f t="shared" si="4"/>
        <v>2613423253</v>
      </c>
      <c r="I80" s="7" t="s">
        <v>19</v>
      </c>
      <c r="J80" s="7" t="s">
        <v>19</v>
      </c>
      <c r="K80" s="7" t="s">
        <v>18</v>
      </c>
    </row>
    <row r="81" spans="1:11" s="13" customFormat="1" ht="105" x14ac:dyDescent="0.25">
      <c r="A81" s="7" t="s">
        <v>118</v>
      </c>
      <c r="B81" s="7" t="s">
        <v>112</v>
      </c>
      <c r="C81" s="9" t="s">
        <v>23</v>
      </c>
      <c r="D81" s="7" t="s">
        <v>92</v>
      </c>
      <c r="E81" s="7" t="s">
        <v>87</v>
      </c>
      <c r="F81" s="7" t="s">
        <v>16</v>
      </c>
      <c r="G81" s="8">
        <v>11999994600</v>
      </c>
      <c r="H81" s="8">
        <f t="shared" si="4"/>
        <v>11999994600</v>
      </c>
      <c r="I81" s="7" t="s">
        <v>19</v>
      </c>
      <c r="J81" s="7" t="s">
        <v>19</v>
      </c>
      <c r="K81" s="7" t="s">
        <v>17</v>
      </c>
    </row>
    <row r="82" spans="1:11" s="13" customFormat="1" ht="120" x14ac:dyDescent="0.25">
      <c r="A82" s="45" t="s">
        <v>253</v>
      </c>
      <c r="B82" s="45" t="s">
        <v>256</v>
      </c>
      <c r="C82" s="45" t="s">
        <v>244</v>
      </c>
      <c r="D82" s="45" t="s">
        <v>255</v>
      </c>
      <c r="E82" s="45" t="s">
        <v>75</v>
      </c>
      <c r="F82" s="45" t="s">
        <v>16</v>
      </c>
      <c r="G82" s="67">
        <v>41000000000</v>
      </c>
      <c r="H82" s="67">
        <v>41000000000</v>
      </c>
      <c r="I82" s="45" t="s">
        <v>19</v>
      </c>
      <c r="J82" s="45" t="s">
        <v>19</v>
      </c>
      <c r="K82" s="45" t="s">
        <v>254</v>
      </c>
    </row>
    <row r="83" spans="1:11" s="13" customFormat="1" ht="45" x14ac:dyDescent="0.25">
      <c r="A83" s="10" t="s">
        <v>129</v>
      </c>
      <c r="B83" s="14"/>
      <c r="C83" s="25"/>
      <c r="D83" s="14"/>
      <c r="E83" s="14"/>
      <c r="F83" s="14"/>
      <c r="G83" s="12"/>
      <c r="H83" s="12"/>
      <c r="I83" s="14"/>
      <c r="J83" s="14"/>
      <c r="K83" s="14"/>
    </row>
    <row r="84" spans="1:11" s="13" customFormat="1" ht="120" x14ac:dyDescent="0.25">
      <c r="A84" s="7">
        <v>80161500</v>
      </c>
      <c r="B84" s="7" t="s">
        <v>101</v>
      </c>
      <c r="C84" s="9" t="s">
        <v>20</v>
      </c>
      <c r="D84" s="7" t="s">
        <v>89</v>
      </c>
      <c r="E84" s="7" t="s">
        <v>99</v>
      </c>
      <c r="F84" s="7" t="s">
        <v>119</v>
      </c>
      <c r="G84" s="8">
        <v>1400000000</v>
      </c>
      <c r="H84" s="8">
        <f t="shared" si="4"/>
        <v>1400000000</v>
      </c>
      <c r="I84" s="7" t="s">
        <v>19</v>
      </c>
      <c r="J84" s="7" t="s">
        <v>19</v>
      </c>
      <c r="K84" s="7" t="s">
        <v>120</v>
      </c>
    </row>
    <row r="85" spans="1:11" s="13" customFormat="1" ht="30" x14ac:dyDescent="0.25">
      <c r="A85" s="33" t="s">
        <v>160</v>
      </c>
      <c r="B85" s="34"/>
      <c r="C85" s="35"/>
      <c r="D85" s="34"/>
      <c r="E85" s="34"/>
      <c r="F85" s="34"/>
      <c r="G85" s="36"/>
      <c r="H85" s="36"/>
      <c r="I85" s="34"/>
      <c r="J85" s="34"/>
      <c r="K85" s="34"/>
    </row>
    <row r="86" spans="1:11" ht="60" x14ac:dyDescent="0.25">
      <c r="A86" s="7" t="s">
        <v>159</v>
      </c>
      <c r="B86" s="7" t="s">
        <v>154</v>
      </c>
      <c r="C86" s="9" t="s">
        <v>20</v>
      </c>
      <c r="D86" s="7" t="s">
        <v>155</v>
      </c>
      <c r="E86" s="7" t="s">
        <v>156</v>
      </c>
      <c r="F86" s="7" t="s">
        <v>16</v>
      </c>
      <c r="G86" s="8">
        <v>399974710</v>
      </c>
      <c r="H86" s="8">
        <f>+G86</f>
        <v>399974710</v>
      </c>
      <c r="I86" s="7" t="s">
        <v>19</v>
      </c>
      <c r="J86" s="7" t="s">
        <v>19</v>
      </c>
      <c r="K86" s="7" t="s">
        <v>157</v>
      </c>
    </row>
    <row r="87" spans="1:11" ht="82.9" customHeight="1" x14ac:dyDescent="0.25">
      <c r="A87" s="7" t="s">
        <v>178</v>
      </c>
      <c r="B87" s="7" t="s">
        <v>177</v>
      </c>
      <c r="C87" s="9" t="s">
        <v>21</v>
      </c>
      <c r="D87" s="7" t="s">
        <v>155</v>
      </c>
      <c r="E87" s="7" t="s">
        <v>156</v>
      </c>
      <c r="F87" s="7" t="s">
        <v>16</v>
      </c>
      <c r="G87" s="8">
        <v>243918000</v>
      </c>
      <c r="H87" s="8">
        <f>+G87</f>
        <v>243918000</v>
      </c>
      <c r="I87" s="7" t="s">
        <v>19</v>
      </c>
      <c r="J87" s="7" t="s">
        <v>19</v>
      </c>
      <c r="K87" s="7" t="s">
        <v>157</v>
      </c>
    </row>
    <row r="88" spans="1:11" ht="82.9" customHeight="1" x14ac:dyDescent="0.25">
      <c r="A88" s="7" t="s">
        <v>180</v>
      </c>
      <c r="B88" s="7" t="s">
        <v>179</v>
      </c>
      <c r="C88" s="9" t="s">
        <v>49</v>
      </c>
      <c r="D88" s="7" t="s">
        <v>181</v>
      </c>
      <c r="E88" s="7" t="s">
        <v>156</v>
      </c>
      <c r="F88" s="7" t="s">
        <v>16</v>
      </c>
      <c r="G88" s="8">
        <v>999440000</v>
      </c>
      <c r="H88" s="8">
        <f>+G88</f>
        <v>999440000</v>
      </c>
      <c r="I88" s="7" t="s">
        <v>19</v>
      </c>
      <c r="J88" s="7" t="s">
        <v>19</v>
      </c>
      <c r="K88" s="7" t="s">
        <v>157</v>
      </c>
    </row>
    <row r="89" spans="1:11" ht="82.9" customHeight="1" x14ac:dyDescent="0.25">
      <c r="A89" s="7">
        <v>41112224</v>
      </c>
      <c r="B89" s="37" t="s">
        <v>182</v>
      </c>
      <c r="C89" s="9" t="s">
        <v>25</v>
      </c>
      <c r="D89" s="7" t="s">
        <v>181</v>
      </c>
      <c r="E89" s="7" t="s">
        <v>156</v>
      </c>
      <c r="F89" s="7" t="s">
        <v>16</v>
      </c>
      <c r="G89" s="8">
        <v>246000000</v>
      </c>
      <c r="H89" s="8">
        <f>+G89</f>
        <v>246000000</v>
      </c>
      <c r="I89" s="7" t="s">
        <v>19</v>
      </c>
      <c r="J89" s="7" t="s">
        <v>19</v>
      </c>
      <c r="K89" s="7" t="s">
        <v>157</v>
      </c>
    </row>
    <row r="90" spans="1:11" ht="153" customHeight="1" x14ac:dyDescent="0.25">
      <c r="A90" s="7" t="s">
        <v>151</v>
      </c>
      <c r="B90" s="37" t="s">
        <v>158</v>
      </c>
      <c r="C90" s="9" t="s">
        <v>150</v>
      </c>
      <c r="D90" s="7" t="s">
        <v>152</v>
      </c>
      <c r="E90" s="7" t="s">
        <v>85</v>
      </c>
      <c r="F90" s="7" t="s">
        <v>16</v>
      </c>
      <c r="G90" s="8">
        <v>119692700498</v>
      </c>
      <c r="H90" s="8">
        <v>119692700498</v>
      </c>
      <c r="I90" s="7" t="s">
        <v>19</v>
      </c>
      <c r="J90" s="7" t="s">
        <v>19</v>
      </c>
      <c r="K90" s="7" t="s">
        <v>153</v>
      </c>
    </row>
    <row r="91" spans="1:11" ht="105" x14ac:dyDescent="0.25">
      <c r="A91" s="38">
        <v>90121502</v>
      </c>
      <c r="B91" s="65" t="s">
        <v>165</v>
      </c>
      <c r="C91" s="39" t="s">
        <v>21</v>
      </c>
      <c r="D91" s="7" t="s">
        <v>90</v>
      </c>
      <c r="E91" s="7" t="s">
        <v>169</v>
      </c>
      <c r="F91" s="7" t="s">
        <v>16</v>
      </c>
      <c r="G91" s="8">
        <v>183411160</v>
      </c>
      <c r="H91" s="8">
        <f>G91</f>
        <v>183411160</v>
      </c>
      <c r="I91" s="7" t="s">
        <v>19</v>
      </c>
      <c r="J91" s="7" t="s">
        <v>19</v>
      </c>
      <c r="K91" s="7" t="s">
        <v>162</v>
      </c>
    </row>
    <row r="92" spans="1:11" ht="105" x14ac:dyDescent="0.25">
      <c r="A92" s="38">
        <v>86101802</v>
      </c>
      <c r="B92" s="65" t="s">
        <v>166</v>
      </c>
      <c r="C92" s="39" t="s">
        <v>24</v>
      </c>
      <c r="D92" s="7" t="s">
        <v>163</v>
      </c>
      <c r="E92" s="7" t="s">
        <v>75</v>
      </c>
      <c r="F92" s="7" t="s">
        <v>16</v>
      </c>
      <c r="G92" s="8">
        <v>350000000</v>
      </c>
      <c r="H92" s="8">
        <f>+G92</f>
        <v>350000000</v>
      </c>
      <c r="I92" s="7" t="s">
        <v>19</v>
      </c>
      <c r="J92" s="7" t="s">
        <v>19</v>
      </c>
      <c r="K92" s="7" t="s">
        <v>161</v>
      </c>
    </row>
    <row r="93" spans="1:11" ht="135" x14ac:dyDescent="0.25">
      <c r="A93" s="38">
        <v>84131601</v>
      </c>
      <c r="B93" s="65" t="s">
        <v>167</v>
      </c>
      <c r="C93" s="39" t="s">
        <v>21</v>
      </c>
      <c r="D93" s="7" t="s">
        <v>164</v>
      </c>
      <c r="E93" s="7" t="s">
        <v>168</v>
      </c>
      <c r="F93" s="7" t="s">
        <v>16</v>
      </c>
      <c r="G93" s="8">
        <v>72885735</v>
      </c>
      <c r="H93" s="8">
        <f>+G93</f>
        <v>72885735</v>
      </c>
      <c r="I93" s="7" t="s">
        <v>19</v>
      </c>
      <c r="J93" s="7" t="s">
        <v>19</v>
      </c>
      <c r="K93" s="7" t="s">
        <v>161</v>
      </c>
    </row>
    <row r="94" spans="1:11" ht="150" x14ac:dyDescent="0.25">
      <c r="A94" s="7" t="s">
        <v>173</v>
      </c>
      <c r="B94" s="40" t="s">
        <v>174</v>
      </c>
      <c r="C94" s="9" t="s">
        <v>21</v>
      </c>
      <c r="D94" s="7" t="s">
        <v>152</v>
      </c>
      <c r="E94" s="7" t="s">
        <v>172</v>
      </c>
      <c r="F94" s="7" t="s">
        <v>16</v>
      </c>
      <c r="G94" s="8">
        <v>14000000000</v>
      </c>
      <c r="H94" s="8">
        <f>+G94</f>
        <v>14000000000</v>
      </c>
      <c r="I94" s="7" t="s">
        <v>76</v>
      </c>
      <c r="J94" s="7" t="s">
        <v>76</v>
      </c>
      <c r="K94" s="7" t="s">
        <v>77</v>
      </c>
    </row>
    <row r="95" spans="1:11" s="13" customFormat="1" ht="15" x14ac:dyDescent="0.25">
      <c r="A95" s="11"/>
      <c r="B95" s="11"/>
      <c r="C95" s="26"/>
      <c r="D95" s="11"/>
      <c r="E95" s="11"/>
      <c r="F95" s="11"/>
      <c r="G95" s="27"/>
      <c r="H95" s="27"/>
      <c r="I95" s="11"/>
      <c r="J95" s="11"/>
      <c r="K95" s="11"/>
    </row>
    <row r="96" spans="1:11" ht="15" x14ac:dyDescent="0.25">
      <c r="A96" s="75" t="s">
        <v>145</v>
      </c>
      <c r="B96" s="75"/>
      <c r="C96" s="75"/>
      <c r="D96" s="75"/>
      <c r="E96" s="75"/>
      <c r="F96" s="75"/>
      <c r="G96" s="30">
        <f>SUM(G5:G94)</f>
        <v>252274411798</v>
      </c>
      <c r="H96" s="30">
        <f>SUM(H5:H94)</f>
        <v>251537176176</v>
      </c>
      <c r="I96" s="31"/>
      <c r="J96" s="31"/>
      <c r="K96" s="31"/>
    </row>
    <row r="99" spans="1:11" s="13" customFormat="1" ht="30" x14ac:dyDescent="0.25">
      <c r="A99" s="10" t="s">
        <v>142</v>
      </c>
      <c r="B99" s="14"/>
      <c r="C99" s="25"/>
      <c r="D99" s="14"/>
      <c r="E99" s="14"/>
      <c r="F99" s="14"/>
      <c r="G99" s="12"/>
      <c r="H99" s="12"/>
      <c r="I99" s="14"/>
      <c r="J99" s="14"/>
      <c r="K99" s="14"/>
    </row>
    <row r="100" spans="1:11" s="13" customFormat="1" ht="204.75" customHeight="1" x14ac:dyDescent="0.25">
      <c r="A100" s="68">
        <v>81102702</v>
      </c>
      <c r="B100" s="68" t="s">
        <v>259</v>
      </c>
      <c r="C100" s="68" t="s">
        <v>244</v>
      </c>
      <c r="D100" s="68" t="s">
        <v>257</v>
      </c>
      <c r="E100" s="68" t="s">
        <v>75</v>
      </c>
      <c r="F100" s="68" t="s">
        <v>143</v>
      </c>
      <c r="G100" s="69">
        <v>9161479998</v>
      </c>
      <c r="H100" s="69">
        <v>9161479998</v>
      </c>
      <c r="I100" s="45" t="s">
        <v>19</v>
      </c>
      <c r="J100" s="45" t="s">
        <v>19</v>
      </c>
      <c r="K100" s="68" t="s">
        <v>258</v>
      </c>
    </row>
    <row r="101" spans="1:11" s="13" customFormat="1" ht="204.75" customHeight="1" x14ac:dyDescent="0.25">
      <c r="A101" s="68">
        <v>43211503</v>
      </c>
      <c r="B101" s="68" t="s">
        <v>260</v>
      </c>
      <c r="C101" s="68" t="s">
        <v>244</v>
      </c>
      <c r="D101" s="68" t="s">
        <v>261</v>
      </c>
      <c r="E101" s="68" t="s">
        <v>100</v>
      </c>
      <c r="F101" s="68" t="s">
        <v>143</v>
      </c>
      <c r="G101" s="69">
        <v>552867288</v>
      </c>
      <c r="H101" s="69">
        <v>552867288</v>
      </c>
      <c r="I101" s="45" t="s">
        <v>19</v>
      </c>
      <c r="J101" s="45" t="s">
        <v>19</v>
      </c>
      <c r="K101" s="68" t="s">
        <v>258</v>
      </c>
    </row>
    <row r="102" spans="1:11" s="13" customFormat="1" ht="204.75" customHeight="1" x14ac:dyDescent="0.25">
      <c r="A102" s="68" t="s">
        <v>263</v>
      </c>
      <c r="B102" s="68" t="s">
        <v>266</v>
      </c>
      <c r="C102" s="68" t="s">
        <v>262</v>
      </c>
      <c r="D102" s="68" t="s">
        <v>264</v>
      </c>
      <c r="E102" s="45" t="s">
        <v>75</v>
      </c>
      <c r="F102" s="68" t="s">
        <v>143</v>
      </c>
      <c r="G102" s="69">
        <v>3788422520</v>
      </c>
      <c r="H102" s="69">
        <v>75768450</v>
      </c>
      <c r="I102" s="45" t="s">
        <v>247</v>
      </c>
      <c r="J102" s="45" t="s">
        <v>267</v>
      </c>
      <c r="K102" s="68" t="s">
        <v>265</v>
      </c>
    </row>
    <row r="103" spans="1:11" s="13" customFormat="1" ht="164.25" customHeight="1" x14ac:dyDescent="0.25">
      <c r="A103" s="49" t="s">
        <v>196</v>
      </c>
      <c r="B103" s="49" t="s">
        <v>198</v>
      </c>
      <c r="C103" s="50" t="s">
        <v>81</v>
      </c>
      <c r="D103" s="49" t="s">
        <v>94</v>
      </c>
      <c r="E103" s="49" t="s">
        <v>168</v>
      </c>
      <c r="F103" s="49" t="s">
        <v>143</v>
      </c>
      <c r="G103" s="8">
        <v>57003048</v>
      </c>
      <c r="H103" s="8">
        <v>57003048</v>
      </c>
      <c r="I103" s="7" t="s">
        <v>19</v>
      </c>
      <c r="J103" s="7" t="s">
        <v>19</v>
      </c>
      <c r="K103" s="49" t="s">
        <v>197</v>
      </c>
    </row>
    <row r="104" spans="1:11" s="13" customFormat="1" ht="45" x14ac:dyDescent="0.25">
      <c r="A104" s="49" t="s">
        <v>199</v>
      </c>
      <c r="B104" s="49" t="s">
        <v>201</v>
      </c>
      <c r="C104" s="50" t="s">
        <v>81</v>
      </c>
      <c r="D104" s="49" t="s">
        <v>95</v>
      </c>
      <c r="E104" s="49" t="s">
        <v>168</v>
      </c>
      <c r="F104" s="49" t="s">
        <v>143</v>
      </c>
      <c r="G104" s="8">
        <v>17021048</v>
      </c>
      <c r="H104" s="8">
        <v>17021048</v>
      </c>
      <c r="I104" s="7" t="s">
        <v>19</v>
      </c>
      <c r="J104" s="7" t="s">
        <v>19</v>
      </c>
      <c r="K104" s="49" t="s">
        <v>197</v>
      </c>
    </row>
    <row r="105" spans="1:11" s="13" customFormat="1" ht="90" x14ac:dyDescent="0.25">
      <c r="A105" s="7">
        <v>81102702</v>
      </c>
      <c r="B105" s="7" t="s">
        <v>202</v>
      </c>
      <c r="C105" s="9" t="s">
        <v>81</v>
      </c>
      <c r="D105" s="7" t="s">
        <v>200</v>
      </c>
      <c r="E105" s="7" t="s">
        <v>75</v>
      </c>
      <c r="F105" s="7" t="s">
        <v>143</v>
      </c>
      <c r="G105" s="8">
        <v>15000000</v>
      </c>
      <c r="H105" s="8">
        <v>15000000</v>
      </c>
      <c r="I105" s="7" t="s">
        <v>19</v>
      </c>
      <c r="J105" s="7" t="s">
        <v>19</v>
      </c>
      <c r="K105" s="7" t="s">
        <v>147</v>
      </c>
    </row>
    <row r="106" spans="1:11" ht="15" x14ac:dyDescent="0.25">
      <c r="A106" s="75" t="s">
        <v>144</v>
      </c>
      <c r="B106" s="75"/>
      <c r="C106" s="75"/>
      <c r="D106" s="75"/>
      <c r="E106" s="75"/>
      <c r="F106" s="75"/>
      <c r="G106" s="30">
        <f>SUM(G100:G105)</f>
        <v>13591793902</v>
      </c>
      <c r="H106" s="30">
        <f>SUM(H100:H105)</f>
        <v>9879139832</v>
      </c>
      <c r="I106" s="31"/>
      <c r="J106" s="31"/>
      <c r="K106" s="31"/>
    </row>
    <row r="108" spans="1:11" ht="42" customHeight="1" x14ac:dyDescent="0.25">
      <c r="A108" s="76" t="s">
        <v>268</v>
      </c>
      <c r="B108" s="76"/>
      <c r="C108" s="76"/>
      <c r="D108" s="76"/>
      <c r="E108" s="76"/>
      <c r="F108" s="76"/>
      <c r="G108" s="71"/>
      <c r="H108" s="72">
        <f>+H96+H106</f>
        <v>261416316008</v>
      </c>
    </row>
    <row r="109" spans="1:11" ht="38.25" customHeight="1" x14ac:dyDescent="0.25">
      <c r="A109" s="76" t="s">
        <v>269</v>
      </c>
      <c r="B109" s="76"/>
      <c r="C109" s="76"/>
      <c r="D109" s="76"/>
      <c r="E109" s="76"/>
      <c r="F109" s="76"/>
      <c r="G109" s="72">
        <f>+G96+G106</f>
        <v>265866205700</v>
      </c>
      <c r="H109" s="71"/>
    </row>
    <row r="110" spans="1:11" x14ac:dyDescent="0.25">
      <c r="G110" s="70"/>
    </row>
  </sheetData>
  <autoFilter ref="A4:K84"/>
  <mergeCells count="7">
    <mergeCell ref="A1:K1"/>
    <mergeCell ref="A2:K2"/>
    <mergeCell ref="A96:F96"/>
    <mergeCell ref="A106:F106"/>
    <mergeCell ref="A109:F109"/>
    <mergeCell ref="A3:K3"/>
    <mergeCell ref="A108:F108"/>
  </mergeCells>
  <hyperlinks>
    <hyperlink ref="K76" r:id="rId1" display="svalfonso@ registraduria.gov.co"/>
  </hyperlinks>
  <printOptions horizontalCentered="1"/>
  <pageMargins left="0.23622047244094491" right="0.23622047244094491" top="0.35433070866141736" bottom="0.35433070866141736" header="0.31496062992125984" footer="0.31496062992125984"/>
  <pageSetup paperSize="9" scale="55" orientation="landscape" r:id="rId2"/>
  <headerFooter>
    <oddFooter>&amp;R&amp;Pde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RNEC NF</vt:lpstr>
      <vt:lpstr>'RNEC NF'!Área_de_impresión</vt:lpstr>
      <vt:lpstr>'RNEC NF'!Títulos_a_imprimir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2020-04-01T20:57:37Z</cp:lastPrinted>
  <dcterms:created xsi:type="dcterms:W3CDTF">2016-10-26T14:00:35Z</dcterms:created>
  <dcterms:modified xsi:type="dcterms:W3CDTF">2020-12-11T15:03:01Z</dcterms:modified>
</cp:coreProperties>
</file>