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
    </mc:Choice>
  </mc:AlternateContent>
  <xr:revisionPtr revIDLastSave="0" documentId="13_ncr:1_{6114B852-4A44-453E-97DB-8248AB325451}" xr6:coauthVersionLast="47" xr6:coauthVersionMax="47" xr10:uidLastSave="{00000000-0000-0000-0000-000000000000}"/>
  <bookViews>
    <workbookView xWindow="-120" yWindow="-120" windowWidth="29040" windowHeight="15720" tabRatio="899" firstSheet="1" activeTab="1" xr2:uid="{00000000-000D-0000-FFFF-FFFF00000000}"/>
  </bookViews>
  <sheets>
    <sheet name="MUESTRA 2" sheetId="37" state="hidden"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Centrales!$A$8:$GR$32</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39" i="9" l="1"/>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6" i="9"/>
  <c r="BG26" i="9"/>
  <c r="BF26" i="9"/>
  <c r="BB26" i="9"/>
  <c r="BH25" i="9"/>
  <c r="BG25" i="9"/>
  <c r="BF25" i="9"/>
  <c r="BB25" i="9"/>
  <c r="BH24" i="9"/>
  <c r="BG24" i="9"/>
  <c r="BF24" i="9"/>
  <c r="BB24" i="9"/>
  <c r="BH23" i="9"/>
  <c r="BG23" i="9"/>
  <c r="BF23" i="9"/>
  <c r="BB23" i="9"/>
  <c r="BH22" i="9"/>
  <c r="BG22" i="9"/>
  <c r="BF22" i="9"/>
  <c r="BB22" i="9"/>
  <c r="BH21" i="9"/>
  <c r="BG21" i="9"/>
  <c r="BF21" i="9"/>
  <c r="BB21" i="9"/>
  <c r="BH20" i="9"/>
  <c r="BG20" i="9"/>
  <c r="BF20" i="9"/>
  <c r="BB20" i="9"/>
  <c r="BH19" i="9"/>
  <c r="BG19" i="9"/>
  <c r="BF19" i="9"/>
  <c r="BB19" i="9"/>
  <c r="BH18" i="9"/>
  <c r="BG18" i="9"/>
  <c r="BF18" i="9"/>
  <c r="BB18" i="9"/>
  <c r="BH17" i="9"/>
  <c r="BG17" i="9"/>
  <c r="BF17" i="9"/>
  <c r="BB17" i="9"/>
  <c r="BH16" i="9"/>
  <c r="BG16" i="9"/>
  <c r="BF16" i="9"/>
  <c r="BB16" i="9"/>
  <c r="BH15" i="9"/>
  <c r="BG15" i="9"/>
  <c r="BF15" i="9"/>
  <c r="BB15" i="9"/>
  <c r="BH14" i="9"/>
  <c r="BG14" i="9"/>
  <c r="BF14" i="9"/>
  <c r="BE14" i="9"/>
  <c r="BD14" i="9"/>
  <c r="BC14" i="9" s="1"/>
  <c r="BB14" i="9"/>
  <c r="BH13" i="9"/>
  <c r="BG13" i="9"/>
  <c r="BF13" i="9"/>
  <c r="BE13" i="9"/>
  <c r="BD13" i="9"/>
  <c r="BC13" i="9" s="1"/>
  <c r="BB13" i="9"/>
  <c r="BH12" i="9"/>
  <c r="BG12" i="9"/>
  <c r="BF12" i="9"/>
  <c r="BE12" i="9"/>
  <c r="BD12" i="9"/>
  <c r="BC12" i="9"/>
  <c r="BB12" i="9"/>
  <c r="BH11" i="9"/>
  <c r="BG11" i="9"/>
  <c r="BF11" i="9"/>
  <c r="BE11" i="9"/>
  <c r="BD11" i="9"/>
  <c r="BC11" i="9" s="1"/>
  <c r="BB11" i="9"/>
  <c r="AZ11" i="9" s="1"/>
  <c r="BH10" i="9"/>
  <c r="BG10" i="9"/>
  <c r="BF10" i="9"/>
  <c r="BE10" i="9"/>
  <c r="BC10" i="9" s="1"/>
  <c r="BD10" i="9"/>
  <c r="BB10" i="9"/>
  <c r="AZ10" i="9" s="1"/>
  <c r="BH9" i="9"/>
  <c r="BG9" i="9"/>
  <c r="BF9" i="9"/>
  <c r="BE9" i="9"/>
  <c r="BD9" i="9"/>
  <c r="BC9" i="9" s="1"/>
  <c r="BB9" i="9"/>
  <c r="AZ9" i="9" s="1"/>
  <c r="AY11" i="9"/>
  <c r="AY10" i="9"/>
  <c r="AY9" i="9"/>
  <c r="AW11" i="9"/>
  <c r="AW10" i="9"/>
  <c r="AW9" i="9"/>
  <c r="AU11" i="9"/>
  <c r="AU10" i="9"/>
  <c r="AU9" i="9"/>
  <c r="W18" i="37"/>
  <c r="X18" i="37"/>
  <c r="Y18" i="37"/>
  <c r="V18" i="37"/>
  <c r="R18" i="37"/>
  <c r="S18" i="37"/>
  <c r="T18" i="37"/>
  <c r="Q18" i="37"/>
  <c r="C18" i="37"/>
  <c r="D18" i="37"/>
  <c r="E18" i="37"/>
  <c r="AW10" i="38" l="1"/>
  <c r="AW11" i="38"/>
  <c r="BG11" i="38" s="1"/>
  <c r="AW12" i="38"/>
  <c r="AW13" i="38"/>
  <c r="AW10" i="39"/>
  <c r="AW11" i="39"/>
  <c r="AW12" i="39"/>
  <c r="AW13" i="39"/>
  <c r="AW14" i="39"/>
  <c r="AW10" i="30"/>
  <c r="AW11" i="30"/>
  <c r="AW12" i="30"/>
  <c r="AW13" i="30"/>
  <c r="AW14" i="30"/>
  <c r="AW10" i="34"/>
  <c r="AW11" i="34"/>
  <c r="AW12" i="34"/>
  <c r="AW13" i="34"/>
  <c r="AW14" i="34"/>
  <c r="AW10" i="26"/>
  <c r="AW11" i="26"/>
  <c r="AW12" i="26"/>
  <c r="AW13" i="26"/>
  <c r="AW14" i="26"/>
  <c r="AW10" i="19"/>
  <c r="AW11" i="19"/>
  <c r="AW12" i="19"/>
  <c r="AW13" i="19"/>
  <c r="AW14" i="19"/>
  <c r="AW10" i="22"/>
  <c r="AW11" i="22"/>
  <c r="AW12" i="22"/>
  <c r="AW13" i="22"/>
  <c r="AW14" i="22"/>
  <c r="AW10" i="16"/>
  <c r="AW11" i="16"/>
  <c r="AW12" i="16"/>
  <c r="AW13" i="16"/>
  <c r="AW14" i="16"/>
  <c r="AW10" i="2"/>
  <c r="AW11" i="2"/>
  <c r="AW12" i="2"/>
  <c r="AW13" i="2"/>
  <c r="AW10" i="13"/>
  <c r="AW11" i="13"/>
  <c r="AW12" i="13"/>
  <c r="AW13" i="13"/>
  <c r="AW14" i="13"/>
  <c r="AW10" i="40"/>
  <c r="AW11" i="40"/>
  <c r="AW12" i="40"/>
  <c r="AW13" i="40"/>
  <c r="AW14" i="40"/>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H26" i="38"/>
  <c r="BG26" i="38"/>
  <c r="BF26" i="38"/>
  <c r="BB26" i="38"/>
  <c r="BH25" i="38"/>
  <c r="BG25" i="38"/>
  <c r="BF25" i="38"/>
  <c r="BB25" i="38"/>
  <c r="BH24" i="38"/>
  <c r="BG24" i="38"/>
  <c r="BF24" i="38"/>
  <c r="BB24" i="38"/>
  <c r="BH23" i="38"/>
  <c r="BG23" i="38"/>
  <c r="BF23" i="38"/>
  <c r="BB23" i="38"/>
  <c r="BH22" i="38"/>
  <c r="BG22" i="38"/>
  <c r="BF22" i="38"/>
  <c r="BB22" i="38"/>
  <c r="BH21" i="38"/>
  <c r="BG21" i="38"/>
  <c r="BF21" i="38"/>
  <c r="BB21" i="38"/>
  <c r="BH20" i="38"/>
  <c r="BG20" i="38"/>
  <c r="BF20" i="38"/>
  <c r="BB20" i="38"/>
  <c r="BH19" i="38"/>
  <c r="BG19" i="38"/>
  <c r="BF19" i="38"/>
  <c r="BB19" i="38"/>
  <c r="BH18" i="38"/>
  <c r="BG18" i="38"/>
  <c r="BF18" i="38"/>
  <c r="BB18" i="38"/>
  <c r="BH17" i="38"/>
  <c r="BG17" i="38"/>
  <c r="BF17" i="38"/>
  <c r="BB17" i="38"/>
  <c r="BH16" i="38"/>
  <c r="BG16" i="38"/>
  <c r="BF16" i="38"/>
  <c r="BB16" i="38"/>
  <c r="BH15" i="38"/>
  <c r="BG15" i="38"/>
  <c r="BF15" i="38"/>
  <c r="BB15" i="38"/>
  <c r="BJ14" i="38"/>
  <c r="BE14" i="38"/>
  <c r="AY14" i="38"/>
  <c r="BK14" i="38" s="1"/>
  <c r="BL14" i="38" s="1"/>
  <c r="AW14" i="38"/>
  <c r="BG14" i="38" s="1"/>
  <c r="AU14" i="38"/>
  <c r="BF14" i="38" s="1"/>
  <c r="BJ13" i="38"/>
  <c r="BH13" i="38"/>
  <c r="BE13" i="38"/>
  <c r="AY13" i="38"/>
  <c r="BG13" i="38"/>
  <c r="AU13" i="38"/>
  <c r="BK13" i="38" s="1"/>
  <c r="BJ12" i="38"/>
  <c r="BE12" i="38"/>
  <c r="AY12" i="38"/>
  <c r="AU12" i="38"/>
  <c r="BF12" i="38" s="1"/>
  <c r="BJ11" i="38"/>
  <c r="BE11" i="38"/>
  <c r="AY11" i="38"/>
  <c r="BH11" i="38" s="1"/>
  <c r="AU11" i="38"/>
  <c r="BF11" i="38" s="1"/>
  <c r="BJ10" i="38"/>
  <c r="BG10" i="38"/>
  <c r="BE10" i="38"/>
  <c r="AY10" i="38"/>
  <c r="BB10" i="38" s="1"/>
  <c r="AZ10" i="38" s="1"/>
  <c r="AU10" i="38"/>
  <c r="BK10" i="38" s="1"/>
  <c r="BJ9" i="38"/>
  <c r="BE9" i="38"/>
  <c r="AY9" i="38"/>
  <c r="BH9" i="38" s="1"/>
  <c r="AW9" i="38"/>
  <c r="AU9" i="38"/>
  <c r="BF9" i="38" s="1"/>
  <c r="BK12" i="38" l="1"/>
  <c r="BL12" i="38" s="1"/>
  <c r="BD12" i="38"/>
  <c r="BC12" i="38" s="1"/>
  <c r="BB12" i="38"/>
  <c r="AZ12" i="38" s="1"/>
  <c r="BH12" i="38"/>
  <c r="BK11" i="38"/>
  <c r="BL11" i="38" s="1"/>
  <c r="BD11" i="38"/>
  <c r="BC11" i="38" s="1"/>
  <c r="BH10" i="38"/>
  <c r="BL10" i="38"/>
  <c r="BD10" i="38"/>
  <c r="BC10" i="38" s="1"/>
  <c r="BF10" i="38"/>
  <c r="BK9" i="38"/>
  <c r="BL9" i="38" s="1"/>
  <c r="BL13" i="38"/>
  <c r="BG9" i="38"/>
  <c r="BB9" i="38"/>
  <c r="AZ9" i="38" s="1"/>
  <c r="BD9" i="38"/>
  <c r="BC9" i="38" s="1"/>
  <c r="BB14" i="38"/>
  <c r="AZ14" i="38" s="1"/>
  <c r="BD14" i="38"/>
  <c r="BC14" i="38" s="1"/>
  <c r="BB13" i="38"/>
  <c r="AZ13" i="38" s="1"/>
  <c r="BD13" i="38"/>
  <c r="BC13" i="38" s="1"/>
  <c r="BB11" i="38"/>
  <c r="AZ11" i="38" s="1"/>
  <c r="BF13" i="38"/>
  <c r="BH14" i="38"/>
  <c r="BG12" i="38"/>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H26" i="39"/>
  <c r="BG26" i="39"/>
  <c r="BF26" i="39"/>
  <c r="BB26" i="39"/>
  <c r="BH25" i="39"/>
  <c r="BG25" i="39"/>
  <c r="BF25" i="39"/>
  <c r="BB25" i="39"/>
  <c r="BH24" i="39"/>
  <c r="BG24" i="39"/>
  <c r="BF24" i="39"/>
  <c r="BB24" i="39"/>
  <c r="BH23" i="39"/>
  <c r="BG23" i="39"/>
  <c r="BF23" i="39"/>
  <c r="BB23" i="39"/>
  <c r="BH22" i="39"/>
  <c r="BG22" i="39"/>
  <c r="BF22" i="39"/>
  <c r="BB22" i="39"/>
  <c r="BH21" i="39"/>
  <c r="BG21" i="39"/>
  <c r="BF21" i="39"/>
  <c r="BB21" i="39"/>
  <c r="BH20" i="39"/>
  <c r="BG20" i="39"/>
  <c r="BF20" i="39"/>
  <c r="BB20" i="39"/>
  <c r="BH19" i="39"/>
  <c r="BG19" i="39"/>
  <c r="BF19" i="39"/>
  <c r="BB19" i="39"/>
  <c r="BH18" i="39"/>
  <c r="BG18" i="39"/>
  <c r="BF18" i="39"/>
  <c r="BB18" i="39"/>
  <c r="BH17" i="39"/>
  <c r="BG17" i="39"/>
  <c r="BF17" i="39"/>
  <c r="BB17" i="39"/>
  <c r="BH16" i="39"/>
  <c r="BG16" i="39"/>
  <c r="BF16" i="39"/>
  <c r="BB16" i="39"/>
  <c r="BH15" i="39"/>
  <c r="BG15" i="39"/>
  <c r="BF15" i="39"/>
  <c r="BB15" i="39"/>
  <c r="BJ14" i="39"/>
  <c r="BE14" i="39"/>
  <c r="AY14" i="39"/>
  <c r="BH14" i="39" s="1"/>
  <c r="BG14" i="39"/>
  <c r="AU14" i="39"/>
  <c r="BK14" i="39" s="1"/>
  <c r="BJ13" i="39"/>
  <c r="BE13" i="39"/>
  <c r="AY13" i="39"/>
  <c r="BH13" i="39" s="1"/>
  <c r="BG13" i="39"/>
  <c r="AU13" i="39"/>
  <c r="BK13" i="39" s="1"/>
  <c r="BJ12" i="39"/>
  <c r="BE12" i="39"/>
  <c r="AY12" i="39"/>
  <c r="BH12" i="39" s="1"/>
  <c r="BG12" i="39"/>
  <c r="AU12" i="39"/>
  <c r="BJ11" i="39"/>
  <c r="BF11" i="39"/>
  <c r="BE11" i="39"/>
  <c r="AY11" i="39"/>
  <c r="BH11" i="39" s="1"/>
  <c r="BG11" i="39"/>
  <c r="AU11" i="39"/>
  <c r="BJ10" i="39"/>
  <c r="BG10" i="39"/>
  <c r="BE10" i="39"/>
  <c r="AY10" i="39"/>
  <c r="BH10" i="39" s="1"/>
  <c r="AU10" i="39"/>
  <c r="BF10" i="39" s="1"/>
  <c r="BJ9" i="39"/>
  <c r="BE9" i="39"/>
  <c r="AY9" i="39"/>
  <c r="BH9" i="39" s="1"/>
  <c r="AW9" i="39"/>
  <c r="BG9" i="39" s="1"/>
  <c r="AU9" i="39"/>
  <c r="BD12" i="39" l="1"/>
  <c r="BC12" i="39" s="1"/>
  <c r="BD9" i="39"/>
  <c r="BK12" i="39"/>
  <c r="BL12" i="39" s="1"/>
  <c r="BK11" i="39"/>
  <c r="BL11" i="39" s="1"/>
  <c r="BB11" i="39"/>
  <c r="AZ11" i="39" s="1"/>
  <c r="BK10" i="39"/>
  <c r="BL10" i="39" s="1"/>
  <c r="BD10" i="39"/>
  <c r="BC10" i="39" s="1"/>
  <c r="BL13" i="39"/>
  <c r="BL14" i="39"/>
  <c r="BF9" i="39"/>
  <c r="BC9" i="39"/>
  <c r="BB9" i="39"/>
  <c r="AZ9" i="39" s="1"/>
  <c r="BB14" i="39"/>
  <c r="AZ14" i="39" s="1"/>
  <c r="BK9" i="39"/>
  <c r="BL9" i="39" s="1"/>
  <c r="BB13" i="39"/>
  <c r="AZ13" i="39" s="1"/>
  <c r="BB12" i="39"/>
  <c r="AZ12" i="39" s="1"/>
  <c r="BD13" i="39"/>
  <c r="BC13" i="39" s="1"/>
  <c r="BF14" i="39"/>
  <c r="BD14" i="39"/>
  <c r="BC14" i="39" s="1"/>
  <c r="BB10" i="39"/>
  <c r="AZ10" i="39" s="1"/>
  <c r="BD11" i="39"/>
  <c r="BC11" i="39" s="1"/>
  <c r="BF12" i="39"/>
  <c r="BF13" i="39"/>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H32" i="30"/>
  <c r="BG32" i="30"/>
  <c r="BF32" i="30"/>
  <c r="BB32" i="30"/>
  <c r="BH31" i="30"/>
  <c r="BG31" i="30"/>
  <c r="BF31" i="30"/>
  <c r="BB31" i="30"/>
  <c r="BH30" i="30"/>
  <c r="BG30" i="30"/>
  <c r="BF30" i="30"/>
  <c r="BB30" i="30"/>
  <c r="BH29" i="30"/>
  <c r="BG29" i="30"/>
  <c r="BF29" i="30"/>
  <c r="BB29" i="30"/>
  <c r="BH28" i="30"/>
  <c r="BG28" i="30"/>
  <c r="BF28" i="30"/>
  <c r="BB28" i="30"/>
  <c r="BH27" i="30"/>
  <c r="BG27" i="30"/>
  <c r="BF27" i="30"/>
  <c r="BB27" i="30"/>
  <c r="BH26" i="30"/>
  <c r="BG26" i="30"/>
  <c r="BF26" i="30"/>
  <c r="BB26" i="30"/>
  <c r="BH25" i="30"/>
  <c r="BG25" i="30"/>
  <c r="BF25" i="30"/>
  <c r="BB25" i="30"/>
  <c r="BH24" i="30"/>
  <c r="BG24" i="30"/>
  <c r="BF24" i="30"/>
  <c r="BB24" i="30"/>
  <c r="BH23" i="30"/>
  <c r="BG23" i="30"/>
  <c r="BF23" i="30"/>
  <c r="BB23" i="30"/>
  <c r="BH22" i="30"/>
  <c r="BG22" i="30"/>
  <c r="BF22" i="30"/>
  <c r="BB22" i="30"/>
  <c r="BH21" i="30"/>
  <c r="BG21" i="30"/>
  <c r="BF21" i="30"/>
  <c r="BB21" i="30"/>
  <c r="BH20" i="30"/>
  <c r="BG20" i="30"/>
  <c r="BF20" i="30"/>
  <c r="BB20" i="30"/>
  <c r="BH19" i="30"/>
  <c r="BG19" i="30"/>
  <c r="BF19" i="30"/>
  <c r="BB19" i="30"/>
  <c r="BH18" i="30"/>
  <c r="BG18" i="30"/>
  <c r="BF18" i="30"/>
  <c r="BB18" i="30"/>
  <c r="BH17" i="30"/>
  <c r="BG17" i="30"/>
  <c r="BF17" i="30"/>
  <c r="BB17" i="30"/>
  <c r="BH16" i="30"/>
  <c r="BG16" i="30"/>
  <c r="BF16" i="30"/>
  <c r="BB16" i="30"/>
  <c r="BH15" i="30"/>
  <c r="BG15" i="30"/>
  <c r="BF15" i="30"/>
  <c r="BB15" i="30"/>
  <c r="BJ14" i="30"/>
  <c r="BE14" i="30"/>
  <c r="AY14" i="30"/>
  <c r="BH14" i="30" s="1"/>
  <c r="BG14" i="30"/>
  <c r="AU14" i="30"/>
  <c r="BF14" i="30" s="1"/>
  <c r="BJ13" i="30"/>
  <c r="BH13" i="30"/>
  <c r="BE13" i="30"/>
  <c r="AY13" i="30"/>
  <c r="BG13" i="30"/>
  <c r="AU13" i="30"/>
  <c r="BK13" i="30" s="1"/>
  <c r="BL13" i="30" s="1"/>
  <c r="BJ12" i="30"/>
  <c r="BH12" i="30"/>
  <c r="BG12" i="30"/>
  <c r="BF12" i="30"/>
  <c r="BE12" i="30"/>
  <c r="BD12" i="30"/>
  <c r="AY12" i="30"/>
  <c r="BK12" i="30"/>
  <c r="AU12" i="30"/>
  <c r="BB12" i="30" s="1"/>
  <c r="AZ12" i="30" s="1"/>
  <c r="BK11" i="30"/>
  <c r="BJ11" i="30"/>
  <c r="BH11" i="30"/>
  <c r="BF11" i="30"/>
  <c r="BE11" i="30"/>
  <c r="BB11" i="30"/>
  <c r="AZ11" i="30" s="1"/>
  <c r="AY11" i="30"/>
  <c r="BG11" i="30"/>
  <c r="AU11" i="30"/>
  <c r="BD11" i="30" s="1"/>
  <c r="BC11" i="30" s="1"/>
  <c r="BJ10" i="30"/>
  <c r="BG10" i="30"/>
  <c r="BE10" i="30"/>
  <c r="AY10" i="30"/>
  <c r="AU10" i="30"/>
  <c r="BK10" i="30" s="1"/>
  <c r="BJ9" i="30"/>
  <c r="BE9" i="30"/>
  <c r="AY9" i="30"/>
  <c r="BH9" i="30" s="1"/>
  <c r="AW9" i="30"/>
  <c r="BG9" i="30" s="1"/>
  <c r="AU9" i="30"/>
  <c r="BF10" i="30" l="1"/>
  <c r="BD10" i="30"/>
  <c r="BC10" i="30" s="1"/>
  <c r="BH10" i="30"/>
  <c r="BD9" i="30"/>
  <c r="BC9" i="30" s="1"/>
  <c r="BL11" i="30"/>
  <c r="BL10" i="30"/>
  <c r="BC12" i="30"/>
  <c r="BL12" i="30"/>
  <c r="BF9" i="30"/>
  <c r="BB14" i="30"/>
  <c r="AZ14" i="30" s="1"/>
  <c r="BB13" i="30"/>
  <c r="AZ13" i="30" s="1"/>
  <c r="BD14" i="30"/>
  <c r="BC14" i="30" s="1"/>
  <c r="BD13" i="30"/>
  <c r="BC13" i="30" s="1"/>
  <c r="BK9" i="30"/>
  <c r="BL9" i="30" s="1"/>
  <c r="BB10" i="30"/>
  <c r="AZ10" i="30" s="1"/>
  <c r="BK14" i="30"/>
  <c r="BL14" i="30" s="1"/>
  <c r="BF13" i="30"/>
  <c r="BB9" i="30"/>
  <c r="AZ9" i="30" s="1"/>
  <c r="BH239" i="34" l="1"/>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H26" i="34"/>
  <c r="BG26" i="34"/>
  <c r="BF26" i="34"/>
  <c r="BB26" i="34"/>
  <c r="BH25" i="34"/>
  <c r="BG25" i="34"/>
  <c r="BF25" i="34"/>
  <c r="BB25" i="34"/>
  <c r="BH24" i="34"/>
  <c r="BG24" i="34"/>
  <c r="BF24" i="34"/>
  <c r="BB24" i="34"/>
  <c r="BH23" i="34"/>
  <c r="BG23" i="34"/>
  <c r="BF23" i="34"/>
  <c r="BB23" i="34"/>
  <c r="BH22" i="34"/>
  <c r="BG22" i="34"/>
  <c r="BF22" i="34"/>
  <c r="BB22" i="34"/>
  <c r="BH21" i="34"/>
  <c r="BG21" i="34"/>
  <c r="BF21" i="34"/>
  <c r="BB21" i="34"/>
  <c r="BH20" i="34"/>
  <c r="BG20" i="34"/>
  <c r="BF20" i="34"/>
  <c r="BB20" i="34"/>
  <c r="BH19" i="34"/>
  <c r="BG19" i="34"/>
  <c r="BF19" i="34"/>
  <c r="BB19" i="34"/>
  <c r="BH18" i="34"/>
  <c r="BG18" i="34"/>
  <c r="BF18" i="34"/>
  <c r="BB18" i="34"/>
  <c r="BH17" i="34"/>
  <c r="BG17" i="34"/>
  <c r="BF17" i="34"/>
  <c r="BB17" i="34"/>
  <c r="BH16" i="34"/>
  <c r="BG16" i="34"/>
  <c r="BF16" i="34"/>
  <c r="BB16" i="34"/>
  <c r="BH15" i="34"/>
  <c r="BG15" i="34"/>
  <c r="BF15" i="34"/>
  <c r="BB15" i="34"/>
  <c r="BJ14" i="34"/>
  <c r="BG14" i="34"/>
  <c r="BF14" i="34"/>
  <c r="BE14" i="34"/>
  <c r="AY14" i="34"/>
  <c r="BH14" i="34" s="1"/>
  <c r="AU14" i="34"/>
  <c r="BK14" i="34" s="1"/>
  <c r="BL14" i="34" s="1"/>
  <c r="BJ13" i="34"/>
  <c r="BE13" i="34"/>
  <c r="AY13" i="34"/>
  <c r="BH13" i="34" s="1"/>
  <c r="BG13" i="34"/>
  <c r="AU13" i="34"/>
  <c r="BK13" i="34" s="1"/>
  <c r="BL13" i="34" s="1"/>
  <c r="BJ12" i="34"/>
  <c r="BH12" i="34"/>
  <c r="BE12" i="34"/>
  <c r="AY12" i="34"/>
  <c r="BD12" i="34" s="1"/>
  <c r="BC12" i="34" s="1"/>
  <c r="BG12" i="34"/>
  <c r="AU12" i="34"/>
  <c r="BK12" i="34" s="1"/>
  <c r="BJ11" i="34"/>
  <c r="BG11" i="34"/>
  <c r="BE11" i="34"/>
  <c r="AY11" i="34"/>
  <c r="BH11" i="34" s="1"/>
  <c r="AU11" i="34"/>
  <c r="BF11" i="34" s="1"/>
  <c r="BJ10" i="34"/>
  <c r="BH10" i="34"/>
  <c r="BE10" i="34"/>
  <c r="BD10" i="34"/>
  <c r="BC10" i="34" s="1"/>
  <c r="AY10" i="34"/>
  <c r="BG10" i="34"/>
  <c r="AU10" i="34"/>
  <c r="BF10" i="34" s="1"/>
  <c r="BJ9" i="34"/>
  <c r="BE9" i="34"/>
  <c r="AY9" i="34"/>
  <c r="BH9" i="34" s="1"/>
  <c r="AW9" i="34"/>
  <c r="BG9" i="34" s="1"/>
  <c r="AU9" i="34"/>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H26" i="26"/>
  <c r="BG26" i="26"/>
  <c r="BF26" i="26"/>
  <c r="BB26" i="26"/>
  <c r="BH25" i="26"/>
  <c r="BG25" i="26"/>
  <c r="BF25" i="26"/>
  <c r="BB25" i="26"/>
  <c r="BH24" i="26"/>
  <c r="BG24" i="26"/>
  <c r="BF24" i="26"/>
  <c r="BB24" i="26"/>
  <c r="BH23" i="26"/>
  <c r="BG23" i="26"/>
  <c r="BF23" i="26"/>
  <c r="BB23" i="26"/>
  <c r="BH22" i="26"/>
  <c r="BG22" i="26"/>
  <c r="BF22" i="26"/>
  <c r="BB22" i="26"/>
  <c r="BH21" i="26"/>
  <c r="BG21" i="26"/>
  <c r="BF21" i="26"/>
  <c r="BB21" i="26"/>
  <c r="BH20" i="26"/>
  <c r="BG20" i="26"/>
  <c r="BF20" i="26"/>
  <c r="BB20" i="26"/>
  <c r="BH19" i="26"/>
  <c r="BG19" i="26"/>
  <c r="BF19" i="26"/>
  <c r="BB19" i="26"/>
  <c r="BH18" i="26"/>
  <c r="BG18" i="26"/>
  <c r="BF18" i="26"/>
  <c r="BB18" i="26"/>
  <c r="BH17" i="26"/>
  <c r="BG17" i="26"/>
  <c r="BF17" i="26"/>
  <c r="BB17" i="26"/>
  <c r="BH16" i="26"/>
  <c r="BG16" i="26"/>
  <c r="BF16" i="26"/>
  <c r="BB16" i="26"/>
  <c r="BH15" i="26"/>
  <c r="BG15" i="26"/>
  <c r="BF15" i="26"/>
  <c r="BB15" i="26"/>
  <c r="BJ14" i="26"/>
  <c r="BE14" i="26"/>
  <c r="AY14" i="26"/>
  <c r="BH14" i="26" s="1"/>
  <c r="BG14" i="26"/>
  <c r="AU14" i="26"/>
  <c r="BK14" i="26" s="1"/>
  <c r="BL14" i="26" s="1"/>
  <c r="BJ13" i="26"/>
  <c r="BE13" i="26"/>
  <c r="AY13" i="26"/>
  <c r="BH13" i="26" s="1"/>
  <c r="BG13" i="26"/>
  <c r="AU13" i="26"/>
  <c r="BK13" i="26" s="1"/>
  <c r="BJ12" i="26"/>
  <c r="BH12" i="26"/>
  <c r="BE12" i="26"/>
  <c r="AY12" i="26"/>
  <c r="BD12" i="26" s="1"/>
  <c r="BC12" i="26" s="1"/>
  <c r="BG12" i="26"/>
  <c r="AU12" i="26"/>
  <c r="BK12" i="26" s="1"/>
  <c r="BL12" i="26" s="1"/>
  <c r="BJ11" i="26"/>
  <c r="BE11" i="26"/>
  <c r="AY11" i="26"/>
  <c r="BH11" i="26" s="1"/>
  <c r="BG11" i="26"/>
  <c r="AU11" i="26"/>
  <c r="BF11" i="26" s="1"/>
  <c r="BJ10" i="26"/>
  <c r="BH10" i="26"/>
  <c r="BG10" i="26"/>
  <c r="BE10" i="26"/>
  <c r="AY10" i="26"/>
  <c r="AU10" i="26"/>
  <c r="BF10" i="26" s="1"/>
  <c r="BJ9" i="26"/>
  <c r="BE9" i="26"/>
  <c r="AY9" i="26"/>
  <c r="BH9" i="26" s="1"/>
  <c r="AW9" i="26"/>
  <c r="BG9" i="26" s="1"/>
  <c r="AU9" i="26"/>
  <c r="BK10" i="26" l="1"/>
  <c r="BL10" i="26" s="1"/>
  <c r="BK11" i="26"/>
  <c r="BL11" i="26" s="1"/>
  <c r="BD11" i="26"/>
  <c r="BC11" i="26" s="1"/>
  <c r="BD10" i="26"/>
  <c r="BC10" i="26" s="1"/>
  <c r="BD9" i="26"/>
  <c r="BC9" i="26" s="1"/>
  <c r="BD11" i="34"/>
  <c r="BC11" i="34" s="1"/>
  <c r="BK11" i="34"/>
  <c r="BL11" i="34" s="1"/>
  <c r="BD9" i="34"/>
  <c r="BC9" i="34" s="1"/>
  <c r="BL12" i="34"/>
  <c r="BL13" i="26"/>
  <c r="BB9" i="34"/>
  <c r="AZ9" i="34" s="1"/>
  <c r="BF9" i="34"/>
  <c r="BK9" i="34"/>
  <c r="BL9" i="34" s="1"/>
  <c r="BK10" i="34"/>
  <c r="BL10" i="34" s="1"/>
  <c r="BB14" i="34"/>
  <c r="AZ14" i="34" s="1"/>
  <c r="BB13" i="34"/>
  <c r="AZ13" i="34" s="1"/>
  <c r="BB12" i="34"/>
  <c r="AZ12" i="34" s="1"/>
  <c r="BD13" i="34"/>
  <c r="BC13" i="34" s="1"/>
  <c r="BD14" i="34"/>
  <c r="BC14" i="34" s="1"/>
  <c r="BF13" i="34"/>
  <c r="BB11" i="34"/>
  <c r="AZ11" i="34" s="1"/>
  <c r="BB10" i="34"/>
  <c r="AZ10" i="34" s="1"/>
  <c r="BF12" i="34"/>
  <c r="BB9" i="26"/>
  <c r="AZ9" i="26" s="1"/>
  <c r="BF9" i="26"/>
  <c r="BK9" i="26"/>
  <c r="BL9" i="26" s="1"/>
  <c r="BB14" i="26"/>
  <c r="AZ14" i="26" s="1"/>
  <c r="BD14" i="26"/>
  <c r="BC14" i="26" s="1"/>
  <c r="BB12" i="26"/>
  <c r="AZ12" i="26" s="1"/>
  <c r="BD13" i="26"/>
  <c r="BC13" i="26" s="1"/>
  <c r="BF14" i="26"/>
  <c r="BB13" i="26"/>
  <c r="AZ13" i="26" s="1"/>
  <c r="BB11" i="26"/>
  <c r="AZ11" i="26" s="1"/>
  <c r="BF13" i="26"/>
  <c r="BB10" i="26"/>
  <c r="AZ10" i="26" s="1"/>
  <c r="BF12" i="26"/>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H26" i="19"/>
  <c r="BG26" i="19"/>
  <c r="BF26" i="19"/>
  <c r="BB26" i="19"/>
  <c r="BH25" i="19"/>
  <c r="BG25" i="19"/>
  <c r="BF25" i="19"/>
  <c r="BB25" i="19"/>
  <c r="BH24" i="19"/>
  <c r="BG24" i="19"/>
  <c r="BF24" i="19"/>
  <c r="BB24" i="19"/>
  <c r="BH23" i="19"/>
  <c r="BG23" i="19"/>
  <c r="BF23" i="19"/>
  <c r="BB23" i="19"/>
  <c r="BH22" i="19"/>
  <c r="BG22" i="19"/>
  <c r="BF22" i="19"/>
  <c r="BB22" i="19"/>
  <c r="BH21" i="19"/>
  <c r="BG21" i="19"/>
  <c r="BF21" i="19"/>
  <c r="BB21" i="19"/>
  <c r="BH20" i="19"/>
  <c r="BG20" i="19"/>
  <c r="BF20" i="19"/>
  <c r="BB20" i="19"/>
  <c r="BH19" i="19"/>
  <c r="BG19" i="19"/>
  <c r="BF19" i="19"/>
  <c r="BB19" i="19"/>
  <c r="BH18" i="19"/>
  <c r="BG18" i="19"/>
  <c r="BF18" i="19"/>
  <c r="BB18" i="19"/>
  <c r="BH17" i="19"/>
  <c r="BG17" i="19"/>
  <c r="BF17" i="19"/>
  <c r="BB17" i="19"/>
  <c r="BH16" i="19"/>
  <c r="BG16" i="19"/>
  <c r="BF16" i="19"/>
  <c r="BB16" i="19"/>
  <c r="BH15" i="19"/>
  <c r="BG15" i="19"/>
  <c r="BF15" i="19"/>
  <c r="BB15" i="19"/>
  <c r="BJ14" i="19"/>
  <c r="BE14" i="19"/>
  <c r="AY14" i="19"/>
  <c r="BH14" i="19" s="1"/>
  <c r="BG14" i="19"/>
  <c r="AU14" i="19"/>
  <c r="BK14" i="19" s="1"/>
  <c r="BJ13" i="19"/>
  <c r="BE13" i="19"/>
  <c r="AY13" i="19"/>
  <c r="BH13" i="19" s="1"/>
  <c r="BG13" i="19"/>
  <c r="AU13" i="19"/>
  <c r="BK13" i="19" s="1"/>
  <c r="BJ12" i="19"/>
  <c r="BG12" i="19"/>
  <c r="BE12" i="19"/>
  <c r="AY12" i="19"/>
  <c r="BH12" i="19" s="1"/>
  <c r="AU12" i="19"/>
  <c r="BK12" i="19" s="1"/>
  <c r="BJ11" i="19"/>
  <c r="BG11" i="19"/>
  <c r="BE11" i="19"/>
  <c r="AY11" i="19"/>
  <c r="BH11" i="19" s="1"/>
  <c r="AU11" i="19"/>
  <c r="BF11" i="19" s="1"/>
  <c r="BJ10" i="19"/>
  <c r="BH10" i="19"/>
  <c r="BG10" i="19"/>
  <c r="BE10" i="19"/>
  <c r="AY10" i="19"/>
  <c r="AU10" i="19"/>
  <c r="BF10" i="19" s="1"/>
  <c r="BJ9" i="19"/>
  <c r="BE9" i="19"/>
  <c r="AY9" i="19"/>
  <c r="BH9" i="19" s="1"/>
  <c r="AW9" i="19"/>
  <c r="BG9" i="19" s="1"/>
  <c r="AU9" i="19"/>
  <c r="BL12" i="19" l="1"/>
  <c r="BD9" i="19"/>
  <c r="BC9" i="19" s="1"/>
  <c r="BF9" i="19"/>
  <c r="BD10" i="19"/>
  <c r="BC10" i="19" s="1"/>
  <c r="BD11" i="19"/>
  <c r="BC11" i="19" s="1"/>
  <c r="BK11" i="19"/>
  <c r="BL11" i="19" s="1"/>
  <c r="BB9" i="19"/>
  <c r="AZ9" i="19" s="1"/>
  <c r="BK9" i="19"/>
  <c r="BL9" i="19" s="1"/>
  <c r="BL13" i="19"/>
  <c r="BL14" i="19"/>
  <c r="BK10" i="19"/>
  <c r="BL10" i="19" s="1"/>
  <c r="BB14" i="19"/>
  <c r="AZ14" i="19" s="1"/>
  <c r="BB12" i="19"/>
  <c r="AZ12" i="19" s="1"/>
  <c r="BD13" i="19"/>
  <c r="BC13" i="19" s="1"/>
  <c r="BF14" i="19"/>
  <c r="BD14" i="19"/>
  <c r="BC14" i="19" s="1"/>
  <c r="BB11" i="19"/>
  <c r="AZ11" i="19" s="1"/>
  <c r="BF13" i="19"/>
  <c r="BD12" i="19"/>
  <c r="BC12" i="19" s="1"/>
  <c r="BB10" i="19"/>
  <c r="AZ10" i="19" s="1"/>
  <c r="BF12" i="19"/>
  <c r="BB13" i="19"/>
  <c r="AZ13" i="19" s="1"/>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H26" i="22"/>
  <c r="BG26" i="22"/>
  <c r="BF26" i="22"/>
  <c r="BB26" i="22"/>
  <c r="BH25" i="22"/>
  <c r="BG25" i="22"/>
  <c r="BF25" i="22"/>
  <c r="BB25" i="22"/>
  <c r="BH24" i="22"/>
  <c r="BG24" i="22"/>
  <c r="BF24" i="22"/>
  <c r="BB24" i="22"/>
  <c r="BH23" i="22"/>
  <c r="BG23" i="22"/>
  <c r="BF23" i="22"/>
  <c r="BB23" i="22"/>
  <c r="BH22" i="22"/>
  <c r="BG22" i="22"/>
  <c r="BF22" i="22"/>
  <c r="BB22" i="22"/>
  <c r="BH21" i="22"/>
  <c r="BG21" i="22"/>
  <c r="BF21" i="22"/>
  <c r="BB21" i="22"/>
  <c r="BH20" i="22"/>
  <c r="BG20" i="22"/>
  <c r="BF20" i="22"/>
  <c r="BB20" i="22"/>
  <c r="BH19" i="22"/>
  <c r="BG19" i="22"/>
  <c r="BF19" i="22"/>
  <c r="BB19" i="22"/>
  <c r="BH18" i="22"/>
  <c r="BG18" i="22"/>
  <c r="BF18" i="22"/>
  <c r="BB18" i="22"/>
  <c r="BH17" i="22"/>
  <c r="BG17" i="22"/>
  <c r="BF17" i="22"/>
  <c r="BB17" i="22"/>
  <c r="BH16" i="22"/>
  <c r="BG16" i="22"/>
  <c r="BF16" i="22"/>
  <c r="BB16" i="22"/>
  <c r="BH15" i="22"/>
  <c r="BG15" i="22"/>
  <c r="BF15" i="22"/>
  <c r="BB15" i="22"/>
  <c r="BJ14" i="22"/>
  <c r="BE14" i="22"/>
  <c r="AY14" i="22"/>
  <c r="BK14" i="22" s="1"/>
  <c r="BG14" i="22"/>
  <c r="AU14" i="22"/>
  <c r="BF14" i="22" s="1"/>
  <c r="BJ13" i="22"/>
  <c r="BH13" i="22"/>
  <c r="BG13" i="22"/>
  <c r="BE13" i="22"/>
  <c r="AY13" i="22"/>
  <c r="AU13" i="22"/>
  <c r="BK13" i="22" s="1"/>
  <c r="BJ12" i="22"/>
  <c r="BH12" i="22"/>
  <c r="BG12" i="22"/>
  <c r="BF12" i="22"/>
  <c r="BE12" i="22"/>
  <c r="BD12" i="22"/>
  <c r="BC12" i="22" s="1"/>
  <c r="AY12" i="22"/>
  <c r="BK12" i="22"/>
  <c r="AU12" i="22"/>
  <c r="BB12" i="22" s="1"/>
  <c r="AZ12" i="22" s="1"/>
  <c r="BJ11" i="22"/>
  <c r="BG11" i="22"/>
  <c r="BE11" i="22"/>
  <c r="AY11" i="22"/>
  <c r="AU11" i="22"/>
  <c r="BF11" i="22" s="1"/>
  <c r="BJ10" i="22"/>
  <c r="BE10" i="22"/>
  <c r="AY10" i="22"/>
  <c r="BG10" i="22"/>
  <c r="AU10" i="22"/>
  <c r="BF10" i="22" s="1"/>
  <c r="BJ9" i="22"/>
  <c r="BE9" i="22"/>
  <c r="AY9" i="22"/>
  <c r="BH9" i="22" s="1"/>
  <c r="AW9" i="22"/>
  <c r="BG9" i="22" s="1"/>
  <c r="AU9" i="22"/>
  <c r="BK11" i="22" l="1"/>
  <c r="BL11" i="22" s="1"/>
  <c r="BB11" i="22"/>
  <c r="AZ11" i="22" s="1"/>
  <c r="BB10" i="22"/>
  <c r="AZ10" i="22" s="1"/>
  <c r="BH11" i="22"/>
  <c r="BD11" i="22"/>
  <c r="BC11" i="22" s="1"/>
  <c r="BH10" i="22"/>
  <c r="BD10" i="22"/>
  <c r="BC10" i="22" s="1"/>
  <c r="BD9" i="22"/>
  <c r="BC9" i="22" s="1"/>
  <c r="BL13" i="22"/>
  <c r="BL12" i="22"/>
  <c r="BL14" i="22"/>
  <c r="BB9" i="22"/>
  <c r="AZ9" i="22" s="1"/>
  <c r="BF9" i="22"/>
  <c r="BK10" i="22"/>
  <c r="BL10" i="22" s="1"/>
  <c r="BB14" i="22"/>
  <c r="AZ14" i="22" s="1"/>
  <c r="BB13" i="22"/>
  <c r="AZ13" i="22" s="1"/>
  <c r="BD14" i="22"/>
  <c r="BC14" i="22" s="1"/>
  <c r="BK9" i="22"/>
  <c r="BL9" i="22" s="1"/>
  <c r="BD13" i="22"/>
  <c r="BC13" i="22" s="1"/>
  <c r="BF13" i="22"/>
  <c r="BH14" i="22"/>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H26" i="16"/>
  <c r="BG26" i="16"/>
  <c r="BF26" i="16"/>
  <c r="BB26" i="16"/>
  <c r="BH25" i="16"/>
  <c r="BG25" i="16"/>
  <c r="BF25" i="16"/>
  <c r="BB25" i="16"/>
  <c r="BH24" i="16"/>
  <c r="BG24" i="16"/>
  <c r="BF24" i="16"/>
  <c r="BB24" i="16"/>
  <c r="BH23" i="16"/>
  <c r="BG23" i="16"/>
  <c r="BF23" i="16"/>
  <c r="BB23" i="16"/>
  <c r="BH22" i="16"/>
  <c r="BG22" i="16"/>
  <c r="BF22" i="16"/>
  <c r="BB22" i="16"/>
  <c r="BH21" i="16"/>
  <c r="BG21" i="16"/>
  <c r="BF21" i="16"/>
  <c r="BB21" i="16"/>
  <c r="BH20" i="16"/>
  <c r="BG20" i="16"/>
  <c r="BF20" i="16"/>
  <c r="BB20" i="16"/>
  <c r="BH19" i="16"/>
  <c r="BG19" i="16"/>
  <c r="BF19" i="16"/>
  <c r="BB19" i="16"/>
  <c r="BH18" i="16"/>
  <c r="BG18" i="16"/>
  <c r="BF18" i="16"/>
  <c r="BB18" i="16"/>
  <c r="BH17" i="16"/>
  <c r="BG17" i="16"/>
  <c r="BF17" i="16"/>
  <c r="BB17" i="16"/>
  <c r="BH16" i="16"/>
  <c r="BG16" i="16"/>
  <c r="BF16" i="16"/>
  <c r="BB16" i="16"/>
  <c r="BH15" i="16"/>
  <c r="BG15" i="16"/>
  <c r="BF15" i="16"/>
  <c r="BB15" i="16"/>
  <c r="BJ14" i="16"/>
  <c r="BG14" i="16"/>
  <c r="BF14" i="16"/>
  <c r="BE14" i="16"/>
  <c r="AY14" i="16"/>
  <c r="BB14" i="16" s="1"/>
  <c r="AZ14" i="16" s="1"/>
  <c r="AU14" i="16"/>
  <c r="BK14" i="16" s="1"/>
  <c r="BJ13" i="16"/>
  <c r="BE13" i="16"/>
  <c r="AY13" i="16"/>
  <c r="BH13" i="16" s="1"/>
  <c r="BG13" i="16"/>
  <c r="AU13" i="16"/>
  <c r="BK13" i="16" s="1"/>
  <c r="BL13" i="16" s="1"/>
  <c r="BJ12" i="16"/>
  <c r="BE12" i="16"/>
  <c r="AY12" i="16"/>
  <c r="BH12" i="16" s="1"/>
  <c r="BG12" i="16"/>
  <c r="AU12" i="16"/>
  <c r="BK12" i="16" s="1"/>
  <c r="BL12" i="16" s="1"/>
  <c r="BJ11" i="16"/>
  <c r="BE11" i="16"/>
  <c r="AY11" i="16"/>
  <c r="BH11" i="16" s="1"/>
  <c r="BG11" i="16"/>
  <c r="AU11" i="16"/>
  <c r="BF11" i="16" s="1"/>
  <c r="BK10" i="16"/>
  <c r="BJ10" i="16"/>
  <c r="BH10" i="16"/>
  <c r="BE10" i="16"/>
  <c r="AY10" i="16"/>
  <c r="BG10" i="16"/>
  <c r="AU10" i="16"/>
  <c r="BF10" i="16" s="1"/>
  <c r="BJ9" i="16"/>
  <c r="BE9" i="16"/>
  <c r="AY9" i="16"/>
  <c r="AW9" i="16"/>
  <c r="BG9" i="16" s="1"/>
  <c r="AU9" i="16"/>
  <c r="BF9" i="16" s="1"/>
  <c r="BK11" i="16" l="1"/>
  <c r="BL11" i="16" s="1"/>
  <c r="BL10" i="16"/>
  <c r="BD10" i="16"/>
  <c r="BC10" i="16" s="1"/>
  <c r="BK9" i="16"/>
  <c r="BL9" i="16" s="1"/>
  <c r="BB9" i="16"/>
  <c r="AZ9" i="16" s="1"/>
  <c r="BH9" i="16"/>
  <c r="BD9" i="16"/>
  <c r="BC9" i="16" s="1"/>
  <c r="BL14" i="16"/>
  <c r="BB12" i="16"/>
  <c r="AZ12" i="16" s="1"/>
  <c r="BD13" i="16"/>
  <c r="BC13" i="16" s="1"/>
  <c r="BB13" i="16"/>
  <c r="AZ13" i="16" s="1"/>
  <c r="BD14" i="16"/>
  <c r="BC14" i="16" s="1"/>
  <c r="BB11" i="16"/>
  <c r="AZ11" i="16" s="1"/>
  <c r="BD12" i="16"/>
  <c r="BC12" i="16" s="1"/>
  <c r="BF13" i="16"/>
  <c r="BH14" i="16"/>
  <c r="BB10" i="16"/>
  <c r="AZ10" i="16" s="1"/>
  <c r="BD11" i="16"/>
  <c r="BC11" i="16" s="1"/>
  <c r="BF12" i="16"/>
  <c r="BH239" i="2" l="1"/>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H26" i="2"/>
  <c r="BG26" i="2"/>
  <c r="BF26" i="2"/>
  <c r="BB26" i="2"/>
  <c r="BH25" i="2"/>
  <c r="BG25" i="2"/>
  <c r="BF25" i="2"/>
  <c r="BB25" i="2"/>
  <c r="BH24" i="2"/>
  <c r="BG24" i="2"/>
  <c r="BF24" i="2"/>
  <c r="BB24" i="2"/>
  <c r="BH23" i="2"/>
  <c r="BG23" i="2"/>
  <c r="BF23" i="2"/>
  <c r="BB23" i="2"/>
  <c r="BH22" i="2"/>
  <c r="BG22" i="2"/>
  <c r="BF22" i="2"/>
  <c r="BB22" i="2"/>
  <c r="BH21" i="2"/>
  <c r="BG21" i="2"/>
  <c r="BF21" i="2"/>
  <c r="BB21" i="2"/>
  <c r="BH20" i="2"/>
  <c r="BG20" i="2"/>
  <c r="BF20" i="2"/>
  <c r="BB20" i="2"/>
  <c r="BH19" i="2"/>
  <c r="BG19" i="2"/>
  <c r="BF19" i="2"/>
  <c r="BB19" i="2"/>
  <c r="BH18" i="2"/>
  <c r="BG18" i="2"/>
  <c r="BF18" i="2"/>
  <c r="BB18" i="2"/>
  <c r="BH17" i="2"/>
  <c r="BG17" i="2"/>
  <c r="BF17" i="2"/>
  <c r="BB17" i="2"/>
  <c r="BH16" i="2"/>
  <c r="BG16" i="2"/>
  <c r="BF16" i="2"/>
  <c r="BB16" i="2"/>
  <c r="BH15" i="2"/>
  <c r="BG15" i="2"/>
  <c r="BF15" i="2"/>
  <c r="BB15" i="2"/>
  <c r="BJ14" i="2"/>
  <c r="BE14" i="2"/>
  <c r="AY14" i="2"/>
  <c r="BH14" i="2" s="1"/>
  <c r="AW14" i="2"/>
  <c r="BG14" i="2" s="1"/>
  <c r="AU14" i="2"/>
  <c r="BK14" i="2" s="1"/>
  <c r="BL14" i="2" s="1"/>
  <c r="BJ13" i="2"/>
  <c r="BH13" i="2"/>
  <c r="BG13" i="2"/>
  <c r="BE13" i="2"/>
  <c r="AY13" i="2"/>
  <c r="AU13" i="2"/>
  <c r="BK13" i="2" s="1"/>
  <c r="BL13" i="2" s="1"/>
  <c r="BJ12" i="2"/>
  <c r="BH12" i="2"/>
  <c r="BG12" i="2"/>
  <c r="BF12" i="2"/>
  <c r="BE12" i="2"/>
  <c r="AY12" i="2"/>
  <c r="BD12" i="2" s="1"/>
  <c r="BK12" i="2"/>
  <c r="AU12" i="2"/>
  <c r="BB12" i="2" s="1"/>
  <c r="AZ12" i="2" s="1"/>
  <c r="BJ11" i="2"/>
  <c r="BG11" i="2"/>
  <c r="BE11" i="2"/>
  <c r="AY11" i="2"/>
  <c r="BH11" i="2" s="1"/>
  <c r="AU11" i="2"/>
  <c r="BF11" i="2" s="1"/>
  <c r="BJ10" i="2"/>
  <c r="BG10" i="2"/>
  <c r="BF10" i="2"/>
  <c r="BE10" i="2"/>
  <c r="AY10" i="2"/>
  <c r="BB10" i="2" s="1"/>
  <c r="AZ10" i="2" s="1"/>
  <c r="AU10" i="2"/>
  <c r="BJ9" i="2"/>
  <c r="BE9" i="2"/>
  <c r="AY9" i="2"/>
  <c r="BH9" i="2" s="1"/>
  <c r="AW9" i="2"/>
  <c r="BG9" i="2" s="1"/>
  <c r="AU9" i="2"/>
  <c r="BD9" i="2" l="1"/>
  <c r="BC9" i="2" s="1"/>
  <c r="BB9" i="2"/>
  <c r="AZ9" i="2" s="1"/>
  <c r="BF9" i="2"/>
  <c r="BD11" i="2"/>
  <c r="BC11" i="2" s="1"/>
  <c r="BK11" i="2"/>
  <c r="BL11" i="2" s="1"/>
  <c r="BD10" i="2"/>
  <c r="BC10" i="2" s="1"/>
  <c r="BH10" i="2"/>
  <c r="BK9" i="2"/>
  <c r="BL9" i="2" s="1"/>
  <c r="BL12" i="2"/>
  <c r="BC12" i="2"/>
  <c r="BK10" i="2"/>
  <c r="BL10" i="2" s="1"/>
  <c r="BB14" i="2"/>
  <c r="AZ14" i="2" s="1"/>
  <c r="BB13" i="2"/>
  <c r="AZ13" i="2" s="1"/>
  <c r="BD14" i="2"/>
  <c r="BC14" i="2" s="1"/>
  <c r="BD13" i="2"/>
  <c r="BC13" i="2" s="1"/>
  <c r="BF14" i="2"/>
  <c r="BB11" i="2"/>
  <c r="AZ11" i="2" s="1"/>
  <c r="BF13" i="2"/>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H26" i="13"/>
  <c r="BG26" i="13"/>
  <c r="BF26" i="13"/>
  <c r="BB26" i="13"/>
  <c r="BH25" i="13"/>
  <c r="BG25" i="13"/>
  <c r="BF25" i="13"/>
  <c r="BB25" i="13"/>
  <c r="BH24" i="13"/>
  <c r="BG24" i="13"/>
  <c r="BF24" i="13"/>
  <c r="BB24" i="13"/>
  <c r="BH23" i="13"/>
  <c r="BG23" i="13"/>
  <c r="BF23" i="13"/>
  <c r="BB23" i="13"/>
  <c r="BH22" i="13"/>
  <c r="BG22" i="13"/>
  <c r="BF22" i="13"/>
  <c r="BB22" i="13"/>
  <c r="BH21" i="13"/>
  <c r="BG21" i="13"/>
  <c r="BF21" i="13"/>
  <c r="BB21" i="13"/>
  <c r="BH20" i="13"/>
  <c r="BG20" i="13"/>
  <c r="BF20" i="13"/>
  <c r="BB20" i="13"/>
  <c r="BH19" i="13"/>
  <c r="BG19" i="13"/>
  <c r="BF19" i="13"/>
  <c r="BB19" i="13"/>
  <c r="BH18" i="13"/>
  <c r="BG18" i="13"/>
  <c r="BF18" i="13"/>
  <c r="BB18" i="13"/>
  <c r="BH17" i="13"/>
  <c r="BG17" i="13"/>
  <c r="BF17" i="13"/>
  <c r="BB17" i="13"/>
  <c r="BH16" i="13"/>
  <c r="BG16" i="13"/>
  <c r="BF16" i="13"/>
  <c r="BB16" i="13"/>
  <c r="BH15" i="13"/>
  <c r="BG15" i="13"/>
  <c r="BF15" i="13"/>
  <c r="BB15" i="13"/>
  <c r="BJ14" i="13"/>
  <c r="BE14" i="13"/>
  <c r="AY14" i="13"/>
  <c r="BH14" i="13" s="1"/>
  <c r="BG14" i="13"/>
  <c r="AU14" i="13"/>
  <c r="BF14" i="13" s="1"/>
  <c r="BJ13" i="13"/>
  <c r="BG13" i="13"/>
  <c r="BE13" i="13"/>
  <c r="AY13" i="13"/>
  <c r="BH13" i="13" s="1"/>
  <c r="AU13" i="13"/>
  <c r="BK13" i="13" s="1"/>
  <c r="BL13" i="13" s="1"/>
  <c r="BJ12" i="13"/>
  <c r="BH12" i="13"/>
  <c r="BG12" i="13"/>
  <c r="BE12" i="13"/>
  <c r="AY12" i="13"/>
  <c r="BD12" i="13" s="1"/>
  <c r="BC12" i="13" s="1"/>
  <c r="AU12" i="13"/>
  <c r="BK12" i="13" s="1"/>
  <c r="BL12" i="13" s="1"/>
  <c r="BJ11" i="13"/>
  <c r="BE11" i="13"/>
  <c r="AY11" i="13"/>
  <c r="BH11" i="13" s="1"/>
  <c r="BG11" i="13"/>
  <c r="AU11" i="13"/>
  <c r="BF11" i="13" s="1"/>
  <c r="BJ10" i="13"/>
  <c r="BH10" i="13"/>
  <c r="BG10" i="13"/>
  <c r="BE10" i="13"/>
  <c r="BD10" i="13"/>
  <c r="AY10" i="13"/>
  <c r="AU10" i="13"/>
  <c r="BF10" i="13" s="1"/>
  <c r="BJ9" i="13"/>
  <c r="BE9" i="13"/>
  <c r="AY9" i="13"/>
  <c r="BH9" i="13" s="1"/>
  <c r="AW9" i="13"/>
  <c r="BG9" i="13" s="1"/>
  <c r="AU9" i="13"/>
  <c r="BC10" i="13" l="1"/>
  <c r="BB10" i="13"/>
  <c r="AZ10" i="13" s="1"/>
  <c r="BD9" i="13"/>
  <c r="BC9" i="13" s="1"/>
  <c r="BB11" i="13"/>
  <c r="AZ11" i="13" s="1"/>
  <c r="BB9" i="13"/>
  <c r="AZ9" i="13" s="1"/>
  <c r="BF9" i="13"/>
  <c r="BK10" i="13"/>
  <c r="BL10" i="13" s="1"/>
  <c r="BB14" i="13"/>
  <c r="AZ14" i="13" s="1"/>
  <c r="BB12" i="13"/>
  <c r="AZ12" i="13" s="1"/>
  <c r="BK9" i="13"/>
  <c r="BL9" i="13" s="1"/>
  <c r="BB13" i="13"/>
  <c r="AZ13" i="13" s="1"/>
  <c r="BD14" i="13"/>
  <c r="BC14" i="13" s="1"/>
  <c r="BD13" i="13"/>
  <c r="BC13" i="13" s="1"/>
  <c r="BK11" i="13"/>
  <c r="BL11" i="13" s="1"/>
  <c r="BD11" i="13"/>
  <c r="BC11" i="13" s="1"/>
  <c r="BF12" i="13"/>
  <c r="BK14" i="13"/>
  <c r="BL14" i="13" s="1"/>
  <c r="BF13" i="13"/>
  <c r="BH329" i="40"/>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H33" i="40"/>
  <c r="BG33" i="40"/>
  <c r="BF33" i="40"/>
  <c r="BB33" i="40"/>
  <c r="BH32" i="40"/>
  <c r="BG32" i="40"/>
  <c r="BF32" i="40"/>
  <c r="BB32" i="40"/>
  <c r="BH31" i="40"/>
  <c r="BG31" i="40"/>
  <c r="BF31" i="40"/>
  <c r="BB31" i="40"/>
  <c r="BH30" i="40"/>
  <c r="BG30" i="40"/>
  <c r="BF30" i="40"/>
  <c r="BB30" i="40"/>
  <c r="BH29" i="40"/>
  <c r="BG29" i="40"/>
  <c r="BF29" i="40"/>
  <c r="BB29" i="40"/>
  <c r="BH28" i="40"/>
  <c r="BG28" i="40"/>
  <c r="BF28" i="40"/>
  <c r="BB28" i="40"/>
  <c r="BH27" i="40"/>
  <c r="BG27" i="40"/>
  <c r="BF27" i="40"/>
  <c r="BB27" i="40"/>
  <c r="BH26" i="40"/>
  <c r="BG26" i="40"/>
  <c r="BF26" i="40"/>
  <c r="BB26" i="40"/>
  <c r="BH25" i="40"/>
  <c r="BG25" i="40"/>
  <c r="BF25" i="40"/>
  <c r="BB25" i="40"/>
  <c r="BH24" i="40"/>
  <c r="BG24" i="40"/>
  <c r="BF24" i="40"/>
  <c r="BB24" i="40"/>
  <c r="BH23" i="40"/>
  <c r="BG23" i="40"/>
  <c r="BF23" i="40"/>
  <c r="BB23" i="40"/>
  <c r="BH22" i="40"/>
  <c r="BG22" i="40"/>
  <c r="BF22" i="40"/>
  <c r="BB22" i="40"/>
  <c r="BH21" i="40"/>
  <c r="BG21" i="40"/>
  <c r="BF21" i="40"/>
  <c r="BB21" i="40"/>
  <c r="BH20" i="40"/>
  <c r="BG20" i="40"/>
  <c r="BF20" i="40"/>
  <c r="BB20" i="40"/>
  <c r="BH19" i="40"/>
  <c r="BG19" i="40"/>
  <c r="BF19" i="40"/>
  <c r="BB19" i="40"/>
  <c r="BH18" i="40"/>
  <c r="BG18" i="40"/>
  <c r="BF18" i="40"/>
  <c r="BB18" i="40"/>
  <c r="BH17" i="40"/>
  <c r="BG17" i="40"/>
  <c r="BF17" i="40"/>
  <c r="BB17" i="40"/>
  <c r="BH16" i="40"/>
  <c r="BG16" i="40"/>
  <c r="BF16" i="40"/>
  <c r="BB16" i="40"/>
  <c r="BJ14" i="40"/>
  <c r="BG14" i="40"/>
  <c r="BF14" i="40"/>
  <c r="BE14" i="40"/>
  <c r="AY14" i="40"/>
  <c r="BB14" i="40" s="1"/>
  <c r="AZ14" i="40" s="1"/>
  <c r="AU14" i="40"/>
  <c r="BJ13" i="40"/>
  <c r="BF13" i="40"/>
  <c r="BE13" i="40"/>
  <c r="AY13" i="40"/>
  <c r="BH13" i="40" s="1"/>
  <c r="BG13" i="40"/>
  <c r="AU13" i="40"/>
  <c r="BJ12" i="40"/>
  <c r="BG12" i="40"/>
  <c r="BF12" i="40"/>
  <c r="BE12" i="40"/>
  <c r="AY12" i="40"/>
  <c r="BH12" i="40" s="1"/>
  <c r="AU12" i="40"/>
  <c r="BJ11" i="40"/>
  <c r="BG11" i="40"/>
  <c r="BE11" i="40"/>
  <c r="AY11" i="40"/>
  <c r="BH11" i="40" s="1"/>
  <c r="AU11" i="40"/>
  <c r="BF11" i="40" s="1"/>
  <c r="BJ10" i="40"/>
  <c r="BE10" i="40"/>
  <c r="AY10" i="40"/>
  <c r="BH10" i="40" s="1"/>
  <c r="AU10" i="40"/>
  <c r="BF10" i="40" s="1"/>
  <c r="BJ9" i="40"/>
  <c r="BE9" i="40"/>
  <c r="AY9" i="40"/>
  <c r="BH9" i="40" s="1"/>
  <c r="AW9" i="40"/>
  <c r="BG9" i="40" s="1"/>
  <c r="AU9" i="40"/>
  <c r="BK10" i="40" l="1"/>
  <c r="BL10" i="40" s="1"/>
  <c r="BK12" i="40"/>
  <c r="BL12" i="40" s="1"/>
  <c r="BD12" i="40"/>
  <c r="BC12" i="40" s="1"/>
  <c r="BH14" i="40"/>
  <c r="BK14" i="40"/>
  <c r="BL14" i="40" s="1"/>
  <c r="BK13" i="40"/>
  <c r="BL13" i="40" s="1"/>
  <c r="BD11" i="40"/>
  <c r="BC11" i="40" s="1"/>
  <c r="BB11" i="40"/>
  <c r="AZ11" i="40" s="1"/>
  <c r="BK11" i="40"/>
  <c r="BL11" i="40" s="1"/>
  <c r="BK9" i="40"/>
  <c r="BL9" i="40" s="1"/>
  <c r="BB10" i="40"/>
  <c r="AZ10" i="40" s="1"/>
  <c r="BD14" i="40"/>
  <c r="BC14" i="40" s="1"/>
  <c r="BB13" i="40"/>
  <c r="AZ13" i="40" s="1"/>
  <c r="BB12" i="40"/>
  <c r="AZ12" i="40" s="1"/>
  <c r="BD13" i="40"/>
  <c r="BC13" i="40" s="1"/>
  <c r="BB9" i="40"/>
  <c r="BD10" i="40"/>
  <c r="BC10" i="40" s="1"/>
  <c r="BD9" i="40"/>
  <c r="BC9" i="40" s="1"/>
  <c r="BF9" i="40"/>
  <c r="BG10" i="40"/>
  <c r="AZ9" i="40" l="1"/>
  <c r="BS9"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J18" i="37" l="1"/>
  <c r="K18" i="37"/>
  <c r="L18" i="37"/>
  <c r="M18" i="37"/>
  <c r="N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B18" i="37" l="1"/>
  <c r="C12" i="37"/>
  <c r="C10" i="37"/>
  <c r="C15" i="37"/>
  <c r="C13" i="37"/>
  <c r="C8" i="37"/>
  <c r="C7" i="37"/>
  <c r="C14" i="37"/>
  <c r="C9" i="37"/>
  <c r="C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3F0A7918-4499-4DD3-B4E8-36BA9A7816E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275E0DC8-A696-4E4F-90E8-1E605E849163}">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C7D858EB-805C-43C1-B156-FA73442FC40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1A9B8776-08B7-4BB1-A320-A1586E4F7CCA}">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5F60149F-625E-4E65-8A59-70948FF9A3FE}">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EBBB975-D688-4EB0-825C-AB3090088219}">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D181B91A-D278-4929-858B-5D1E25EC538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947A329-4FE8-4C53-B928-7A7E38604B0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C73D4BC9-F150-44B1-84AE-5FEE87D16D1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5DB86812-E2BA-4244-ACAD-073E030BDB67}">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4425FF4F-9A8E-4E5E-BE4C-CFF1E4954B6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B9E8DE0-D17C-4F75-BB80-4D440C5AF05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<sst xmlns="http://schemas.openxmlformats.org/spreadsheetml/2006/main" count="5390" uniqueCount="253">
  <si>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</si>
  <si>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</si>
  <si>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</si>
  <si>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</si>
  <si>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</si>
  <si>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</si>
  <si>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</si>
  <si>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</si>
  <si>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</si>
  <si>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</si>
  <si>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</si>
  <si>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</si>
  <si>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</si>
  <si>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</si>
  <si>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</si>
  <si>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</si>
  <si>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</si>
  <si>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</si>
  <si>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</si>
  <si>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</si>
  <si>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</si>
  <si>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</si>
  <si>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</si>
  <si>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</si>
  <si>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</si>
  <si>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</si>
  <si>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</si>
  <si>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</si>
  <si>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</si>
  <si>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</si>
  <si>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</si>
  <si>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</si>
  <si>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</si>
  <si>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</si>
  <si>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</si>
  <si>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</si>
  <si>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</si>
  <si>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</si>
  <si>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</si>
  <si>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</si>
  <si>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</si>
  <si>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</si>
  <si>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</si>
  <si>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</si>
  <si>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</si>
  <si>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</si>
  <si>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</si>
  <si>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</si>
  <si>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</si>
  <si>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</si>
  <si>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</si>
  <si>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</si>
  <si>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</si>
  <si>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</si>
  <si>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</si>
  <si>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</si>
  <si>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</si>
  <si>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</si>
  <si>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</si>
  <si>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</si>
  <si>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</si>
  <si>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</si>
  <si>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</si>
  <si>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</si>
  <si>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</si>
  <si>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</si>
  <si>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</si>
  <si>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</si>
  <si>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</si>
  <si>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</si>
  <si>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</si>
  <si>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</si>
  <si>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</si>
  <si>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</si>
  <si>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</si>
  <si>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</si>
  <si>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</si>
  <si>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</si>
  <si>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</si>
  <si>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</si>
  <si>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</si>
  <si>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</si>
  <si>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</si>
  <si>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</si>
  <si>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</si>
  <si>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</si>
  <si>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</si>
  <si>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</si>
  <si>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</si>
  <si>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</si>
  <si>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</si>
  <si>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</si>
  <si>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</si>
  <si>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</si>
  <si>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</si>
  <si>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</si>
  <si>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</si>
  <si>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</si>
  <si>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</si>
  <si>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</si>
  <si>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</si>
  <si>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</si>
  <si>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</si>
  <si>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</si>
  <si>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</si>
  <si>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PLANEACIÓN_Y_DIRECCIONAMIENTO_ESTRATÉGICO</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</si>
  <si>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</si>
  <si>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</si>
  <si>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reputacional</t>
  </si>
  <si>
    <t>por el lucro ilegal</t>
  </si>
  <si>
    <t>debido a la venta de material aprovechable o residuos de la entidad en las delegaciones departamentales</t>
  </si>
  <si>
    <t>Omitir la normativa ambiental que regula el aprovechamiento y/o disposición final de los residuos en la entidad</t>
  </si>
  <si>
    <t>Posibilidad de afectación reputacional por el lucro ilegal debido a la venta de material y/o residuos aprovechables generados en las delegaciones departamentales</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</si>
  <si>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</si>
  <si>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</si>
  <si>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Catastrófico</t>
  </si>
  <si>
    <t>Extremo</t>
  </si>
  <si>
    <t>Los gestores ambientales en las delegaciones solicitan a los operadores ambientales el certificado de aprovechamiento del manejo adecuado del material y/o residuos aprovechables</t>
  </si>
  <si>
    <t>Preventivo</t>
  </si>
  <si>
    <t>Manual</t>
  </si>
  <si>
    <t>Documentado</t>
  </si>
  <si>
    <t>Continua</t>
  </si>
  <si>
    <t>Con registro</t>
  </si>
  <si>
    <t>Certificado de aprovechamiento del operador ambiental o manifiesto de entrega de material aprovechable (GAFT06) (muestra aleatoria de 11 departamentos)</t>
  </si>
  <si>
    <t>Baja</t>
  </si>
  <si>
    <t>Mayor</t>
  </si>
  <si>
    <t>Alto</t>
  </si>
  <si>
    <t>Redicir (Mitigar)</t>
  </si>
  <si>
    <t>Ejecutar el control correctivo</t>
  </si>
  <si>
    <t>Comunicación interna y/o correo electrónico</t>
  </si>
  <si>
    <t>Porcentaje de entregas de residuos durante el periodo</t>
  </si>
  <si>
    <t>Cantidad de kg reportados en el formato GAFT01 en el periodo / cantidad de kg reportados en el certificado y/o manifiestos de entregas de residuos en el período</t>
  </si>
  <si>
    <t>Beneficio de un tercero o particular</t>
  </si>
  <si>
    <t>Los gestores ambientales en las delegaciones verifican que los responsables de generación de residuos ejecuten de forma adecuada los protocolos establecidos en el procedimiento GAPD02 con el objetivo de asegurar el manejo adecuado de los residuos</t>
  </si>
  <si>
    <t>Detectivo</t>
  </si>
  <si>
    <t>Formato de Generación y manejo integral de residuos GAFT01 (GAFT06) (muestra aleatoria de 11 departamentos).</t>
  </si>
  <si>
    <t>La Coordinación de Gestión Ambiental comunicará a control disciplinario con copia a los delegados departamentales, la falta en la que incurre el servidor que destina con fin lucrativo la entrega del material y/o residuos aprovechables en la entidad para su aprovechamiento con el fin de tomar las acciones disciplinarias al respecto</t>
  </si>
  <si>
    <t>Correctivo</t>
  </si>
  <si>
    <t>Aleatoria</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</si>
  <si>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</si>
  <si>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</si>
  <si>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</si>
  <si>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</si>
  <si>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</si>
  <si>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t>BUENO</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</si>
  <si>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</si>
  <si>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</si>
  <si>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</si>
  <si>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</si>
  <si>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</si>
  <si>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t>NO APLICA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</si>
  <si>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</si>
  <si>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</si>
  <si>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</si>
  <si>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NO</t>
  </si>
  <si>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</si>
  <si>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</si>
  <si>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</si>
  <si>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</si>
  <si>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PLANEACIÓN Y DIRECCIONAMIENTO ESTRATÉGICO</t>
  </si>
  <si>
    <t xml:space="preserve">Servicio al Colombiano </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</si>
  <si>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</si>
  <si>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</si>
  <si>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</si>
  <si>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</si>
  <si>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</si>
  <si>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Los Registradores Distritales o los Delegados Departamentales realizaran capacitaciones y/o sensibilizaciones a los funcionarios encargados de atenciónal colombiano y de PQRSDC en temas de Código de ética, Código disciplinario y servicio al ciudadano.</t>
  </si>
  <si>
    <t>Formato sgft07 “Asistencia a reuniones”</t>
  </si>
  <si>
    <t>Muy Baja</t>
  </si>
  <si>
    <t>Moderado</t>
  </si>
  <si>
    <t>Reducir (mitigar)</t>
  </si>
  <si>
    <t>Comunicación remitida al Operador Disciplinario</t>
  </si>
  <si>
    <t>Cantidad de denuncias contra la entidad por cobros indebidos para prestar el servicio</t>
  </si>
  <si>
    <t>Número de denuncias contra la entidad por cobros indebidos para prestar el servicio</t>
  </si>
  <si>
    <t>N/A, los controles se encuentra ajustados a la necesidad.</t>
  </si>
  <si>
    <t>SI</t>
  </si>
  <si>
    <t>N/A</t>
  </si>
  <si>
    <t>PDE_24_R1C1</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</si>
  <si>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</si>
  <si>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</si>
  <si>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PDE_24_R1C2</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</si>
  <si>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</si>
  <si>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</si>
  <si>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PDE_24_R1C3</t>
  </si>
  <si>
    <t>Los Registradores Distritales o los Delegados Departamentales informan al operador disciplinario de los hechos con el fin de iniciar las acciones disciplinarias a que haya lugar</t>
  </si>
  <si>
    <t>PDE_24_R1C4</t>
  </si>
  <si>
    <t/>
  </si>
  <si>
    <t>Los Registradores Distritales o los Delegados Departamentales realizaran capacitaciones y/o sensibilizaciones a los funcionarios encargados de atención al colombiano y de PQRSDC en temas de Código de ética, Código disciplinario y servicio al ciudadano.</t>
  </si>
  <si>
    <t xml:space="preserve"> </t>
  </si>
  <si>
    <t>Durante el segundo cuatrimestre no se  logro evidenciar malas actuaciones al momento de prestar nuestros servicios a los ciudadanos.</t>
  </si>
  <si>
    <t> </t>
  </si>
  <si>
    <t>Media</t>
  </si>
  <si>
    <t>EL RESULTADO DEL SEGUIMIENTO DE LA MÉTRICA DEL INDICADOR DE CLAVE DE RIESGO ES POSITIVO, TENIENDO EN CUENTA QUE NO SE PRESENTARON DENUNCIAS EN CONTRA DE LA ENTIDAD POR COBROS INJUSTIFICADOS PARA LA ATENCIÓN PRESENCIAL.</t>
  </si>
  <si>
    <t xml:space="preserve">  </t>
  </si>
  <si>
    <t xml:space="preserve">PDE_24_R1C2 </t>
  </si>
  <si>
    <t xml:space="preserve">PDE_24_R1C3 </t>
  </si>
  <si>
    <t>Muy Alta</t>
  </si>
  <si>
    <t>El análisis del resultado del seguimiento del riesgo fue bueno, porque no fue necesario emprender acciones, debido a que no se presento  cobros indebidos por la prestación del servicio.</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</si>
  <si>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</si>
  <si>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</si>
  <si>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Comunicación remitida al Operador Disciplinario y/o Cuando se presente el hecho. </t>
  </si>
  <si>
    <t>Los Delegados Departamentales realizaran capacitaciones y/o sensibilizaciones a los funcionarios encargados de atención al colombiano y de PQRSDC en temas de Código de ética, Código disciplinario y servicio al ciudadano.</t>
  </si>
  <si>
    <t xml:space="preserve">Durante la vigencia se realizaron todos los controles lo cual no permitio que se materializara el riesgo cumpliendo con todas las actividades programadas </t>
  </si>
  <si>
    <t>PDE_24_R1_C1</t>
  </si>
  <si>
    <t>Los Delegados Departamentales verificarán el cumplimiento de los protocolos de atención a los colombianos en algunas sedes de su circunscripción para evidenciar posibles fallas en la atención al colombiano</t>
  </si>
  <si>
    <t>PDE_24_R1_C2</t>
  </si>
  <si>
    <t>PDE_24_R1_C3</t>
  </si>
  <si>
    <t>Los Delegados Departamentales informan al operador disciplinario de los hechos con el fin de iniciar las acciones disciplinarias a que haya lugar</t>
  </si>
  <si>
    <t>PDE_24_R1_C4</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</si>
  <si>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</si>
  <si>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remitieron una queja recibida por el cobro indebido por la atencion en la rnec, a la oficina de control disciplinario y la operadora inició proceso de indagación previa</t>
  </si>
  <si>
    <t>Los Delegados Departamentales  a traves de las visitas administrativas verificarán el cumplimiento de los protocolos de atención a los colombianos en algunas sedes de su circunscripción para evidenciar posibles fallas en la atención al colombiano</t>
  </si>
  <si>
    <t>Formatos sgft03
"Acta de reuniones y compromisos" y/o acta de visita administrativa.</t>
  </si>
  <si>
    <t>Los Delegados Departamentales informan al operador disciplinario de los hechos con el fin de iniciar las acciones disciplinarias a que haya lugar.</t>
  </si>
  <si>
    <t>Durante el segundo cuatrimestre en la circunscripción del Magdalena no hubo PQRSD por cobros indebidos en los servicios que presta la entidad.</t>
  </si>
  <si>
    <t>PDE_24_R1C1.rar</t>
  </si>
  <si>
    <t>PDE_24_R1C2.PDF</t>
  </si>
  <si>
    <t>PDE_24_R1C3.pdf</t>
  </si>
  <si>
    <t>PDE_24_R1C4.PDF</t>
  </si>
  <si>
    <t>Los Registradores Distritales o los Delegados Departamentales realizarán capacitaciones y/o sensibilizaciones a los funcionarios encargados de atenciónal colombiano y de PQRSDC en temas de Código de ética, Código disciplinario y servicio al ciudadano.</t>
  </si>
  <si>
    <t>No fue necesaio emprendeer acciones producto del resultado, por cuanto durante el cuatrimestre se han llevado a cabo seguimiento a los controles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</si>
  <si>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</si>
  <si>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PDE_24_METRICA_R1</t>
  </si>
  <si>
    <t>JULIO CÉSAR SICACHÁ AMAYA</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</si>
  <si>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</si>
  <si>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</si>
  <si>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SI,  Se comunicó y se ejecutó el Plan de Contingencia</t>
  </si>
  <si>
    <t>Al materializarse el riesgo se debe ejecutar el control correctivo para identificar la causa raiz, y evitar que se produzca nuevamente</t>
  </si>
  <si>
    <t xml:space="preserve"> Informar al operador disciplinario de los hechos con el fin de iniciar las acciones disciplinarias a que haya lugar</t>
  </si>
  <si>
    <t xml:space="preserve">Verificar la publicacion de los avisos sobre la gratuidad de los servicios que presta la Entidad </t>
  </si>
  <si>
    <t>Registro Fotografico de la publicaion en lugar visible de cada Registraduria, cada cuatrimestre del año</t>
  </si>
  <si>
    <t>Ejecutar el control correctivo dando a conocer el presunto riesgo materializado a las áreas competentes conforme al procedimiento.</t>
  </si>
  <si>
    <t>Los controles se aplican para mitigar la ocurrencia del riesgo</t>
  </si>
  <si>
    <t>SC_24_R1C1</t>
  </si>
  <si>
    <t>Formatos sgft03
"Acta de reuniones y compromisos" y regsitro fotografico</t>
  </si>
  <si>
    <t>SC_24_R1C2</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</si>
  <si>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</si>
  <si>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SC-24_R1C3</t>
  </si>
  <si>
    <t>SC_24_R1C4</t>
  </si>
  <si>
    <t xml:space="preserve">CERTIFICACIÓN </t>
  </si>
  <si>
    <t>SC_24_R1C3</t>
  </si>
  <si>
    <t>Sí, Reporta evidencia y ES coherente</t>
  </si>
  <si>
    <t>Se materializó el riesgo</t>
  </si>
  <si>
    <t>Sí, Reporta evidencia y  NO es coherente</t>
  </si>
  <si>
    <t xml:space="preserve">Si bien no se tiene establecido una muestra para el debido reporte, se observa que de 29 solo reportaron evidencia 5 las cuales ferrón: Guapi, La sierra, Inza, La vega y Lopez de Micay. </t>
  </si>
  <si>
    <t xml:space="preserve">Se tiene establecido dentro de la matriz de Mapa de Riesgos de Corrupción la evidencia Formato SGFT07 “Asistencia a reuniones”, pero revisando la documentación aportada en SharePoint, se evidencia un archivo en Excel sin identificación, ni firma, ni comentario que justifique por que se relaciona dicha documentación. 
De igual manera se califica como REGULAR el resultado del análisis del seguimiento del riesgo, puesto que en el análisis describen “Los delegados departamentales remitieron una queja recibida por el cobro indebido por la atención en la rnec, a la oficina de control disciplinario y la operadora inició proceso de indagación previa”, conforme a los descrito se identifica como materialización del riesgo, hasta no comprobarse lo contrario, conforme al debido proceso. </t>
  </si>
  <si>
    <t xml:space="preserve">De igual manera se califica como REGULAR, puesto que en el análisis describen “Los delegados departamentales remitieron una queja recibida por el cobro indebido por la atención en la rnec, a la oficina de control disciplinario y la operadora inició proceso de indagación previa”, conforme a los descrito se identifica como materialización del riesgo, hasta no comprobarse lo contrario conforme al debido proceso. Por ende, los controles establecidos no presentan efectividad. </t>
  </si>
  <si>
    <t>De igual manera se califica como REGULAR, puesto que en el análisis describen “Los delegados departamentales remitieron una queja recibida por el cobro indebido por la atención en la rnec, a la oficina de control disciplinario y la operadora inició proceso de indagación previa”, conforme a los descrito se identifica como materialización del riesgo, hasta no comprobarse lo contrario conforme al debido proceso. Por ende, los controles establecidos no presentan efectividad</t>
  </si>
  <si>
    <t xml:space="preserve">El documento soporte reportado en el SharePoint Formato PTFT18 “Inscripción a eventos de formación/Capacitación” no esta diligenciado en su totalidad, no presenta fecha ni firma del responsable. 
De igual manera se califica como REGULAR, puesto que se identificó como materialización del riesgo, aun así, hasta no comprobarse lo contrario conforme al debido proceso. Por ende, los controles establecidos no representan efectividad para evitar dicha materialización. </t>
  </si>
  <si>
    <t xml:space="preserve">Se califica como REGULAR, puesto que se identificó como materialización del riesgo, aun así, hasta no comprobarse lo contrario conforme al debido proceso. Por ende, los controles establecidos no representan efectividad para evitar dicha materialización. </t>
  </si>
  <si>
    <t>No y Sí reporta evidencia</t>
  </si>
  <si>
    <t xml:space="preserve">Coherentes a la identificación del riesgo “Posibilidad de afectación reputacional por denuncias de parte de la ciudadanía debido al cobro injustificado para la atención presencial”, se presenta la materialización del riesgo, la cual toda vez se verifica lo relacionado en el Análisis del resultado del seguimiento del riesgo “Los delegados departamentales remitieron una queja recibida por el cobro indebido por la atención en la rnec, a la oficina de control disciplinario y la operadora inició proceso de indagación previa”, y la evidencia  de control publicada en el SharePoint PDE_24_R1C4, No fue reportada como materialización, de igual manera no se evidencia la aplicación de las Políticas de Operación establecidas en el Procedimiento SGPD02 ADMINISTRACIÓN DE RIESGOS Versión 11: 17. Cuando un riesgo se materialice debe ser informado inmediatamente a las Oficinas de Control Interno y a la Coordinación de Calidad mediante el formato SIFT07. Además, se deberán ejecutar los controles correctivos y emprender las acciones establecidas en el plan de contingencia. Importante: cuando se materialice un riesgo de corrupción deberá informarse también a la Oficina de Control Disciplinario. 18. Cuando un riesgo se materialice se debe revisar la hoja de vida del riesgo con el fin de analizar las causas de la materialización del riesgo, revisar si los controles establecidos no están evitando la materialización del riesgo y revisar los demás componentes del riesgo. si se requiere ajustar o modificar las causas, los controles, el plan de acción, el plan de contingencia o los indicadores del riesgo materializado, se debe informar a la Coordinación de Calidad de los cambios que se van a efectuar para que esta realice las modificaciones a que haya lugar y las publique en la página web e intranet. Asimismo, la Coordinación de Calidad informará los cambios a la Oficina de Control Interno para su seguimiento y evaluación. </t>
  </si>
  <si>
    <t>Realizada la verificación de la documentación publicada en SharePoint, referente al formato GAFT01 GENERACIÓN Y MANEJO INTEGRAL DE RESIDUOS, se relacionan las siguientes observaciones conforme al periodo evaluado (II cuatrimestre): 
GAFT01 ARAUCA, reportan hasta el mes de agosto y la fecha de diligenciamiento es del 5/06/2024.
GAFT01 GUAINÍA, reportan hasta el mes de septiembre y la fecha de diligenciamiento es del 21/2/2024.
GAFT01 LA GUAJIRA, reportan la información en formato desactualizado (versión 0) y no presenta el campo de nombre del responsable, cargo y fecha de diligenciamiento. 
GAFT01 MAGDALENA, No relacionan el año en el encabezado de la tabla (debajo de Formato control de residuos sólidos) y la fecha de diligenciamiento es del 30/01/2023.
GAFT01 META, reportan hasta el mes de agosto y la fecha de diligenciamiento es del 29 FEBRERO DE 2024.
GAFT01 QUINDÍO, No relacionan el año en el encabezado de la tabla (debajo de Formato control de residuos sólidos).
GAFT01 TOLIMA, No relacionan el año en el encabezado de la tabla (debajo de Formato control de residuos sólidos), ni fecha de diligenciamiento. 
GAFT01 VICHADA, No relacionan el año en el encabezado de la tabla (debajo de Formato control de residuos sólidos), ni fecha de diligenciamiento.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</si>
</sst>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16"/>
      <color rgb="FF000000"/>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b/>
      <sz val="24"/>
      <color rgb="FF548235"/>
      <name val="Arial Narrow"/>
      <family val="2"/>
    </font>
    <font>
      <b/>
      <sz val="24"/>
      <color rgb="FF000000"/>
      <name val="Arial Narrow"/>
      <family val="2"/>
    </font>
    <font>
      <b/>
      <sz val="20"/>
      <color theme="1"/>
      <name val="Arial"/>
      <family val="2"/>
    </font>
    <font>
      <sz val="24"/>
      <color rgb="FF548235"/>
      <name val="Arial Narrow"/>
      <family val="2"/>
    </font>
    <font>
      <sz val="24"/>
      <color rgb="FF000000"/>
      <name val="Arial Narrow"/>
      <family val="2"/>
    </font>
    <font>
      <b/>
      <sz val="20"/>
      <name val="Arial Narrow"/>
      <family val="2"/>
    </font>
    <font>
      <b/>
      <sz val="18"/>
      <name val="Arial Narrow"/>
      <family val="2"/>
    </font>
    <font>
      <sz val="16"/>
      <color theme="1"/>
      <name val="Arial Narrow"/>
      <family val="2"/>
    </font>
  </fonts>
  <fills count="1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309">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0"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5" fillId="0" borderId="23" xfId="0" applyFont="1" applyBorder="1" applyAlignment="1">
      <alignment vertical="center"/>
    </xf>
    <xf numFmtId="0" fontId="36" fillId="0" borderId="0" xfId="0" applyFont="1" applyProtection="1">
      <protection hidden="1"/>
    </xf>
    <xf numFmtId="0" fontId="38" fillId="0" borderId="3" xfId="0" applyFont="1" applyBorder="1" applyProtection="1">
      <protection hidden="1"/>
    </xf>
    <xf numFmtId="0" fontId="38" fillId="0" borderId="5" xfId="0" applyFont="1" applyBorder="1" applyProtection="1">
      <protection hidden="1"/>
    </xf>
    <xf numFmtId="0" fontId="38" fillId="0" borderId="5" xfId="0" applyFont="1" applyBorder="1" applyAlignment="1" applyProtection="1">
      <alignment wrapText="1"/>
      <protection hidden="1"/>
    </xf>
    <xf numFmtId="0" fontId="38"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39"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8" fillId="0" borderId="0" xfId="0" applyFont="1" applyProtection="1">
      <protection hidden="1"/>
    </xf>
    <xf numFmtId="0" fontId="11" fillId="11" borderId="5" xfId="0" applyFont="1" applyFill="1" applyBorder="1" applyAlignment="1" applyProtection="1">
      <alignment horizontal="center" vertical="center" wrapText="1"/>
      <protection hidden="1"/>
    </xf>
    <xf numFmtId="0" fontId="11" fillId="11" borderId="2" xfId="0" applyFont="1" applyFill="1" applyBorder="1" applyAlignment="1" applyProtection="1">
      <alignment horizontal="center" vertical="center" wrapText="1"/>
      <protection hidden="1"/>
    </xf>
    <xf numFmtId="14" fontId="2" fillId="0" borderId="0" xfId="0" applyNumberFormat="1" applyFont="1" applyAlignment="1" applyProtection="1">
      <alignment horizontal="left"/>
      <protection hidden="1"/>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0" fillId="0" borderId="3" xfId="0" applyBorder="1"/>
    <xf numFmtId="0" fontId="35" fillId="0" borderId="5" xfId="0" applyFont="1" applyBorder="1" applyAlignment="1">
      <alignment vertical="center"/>
    </xf>
    <xf numFmtId="0" fontId="30"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8" fillId="0" borderId="36" xfId="0" applyFont="1" applyBorder="1" applyProtection="1">
      <protection hidden="1"/>
    </xf>
    <xf numFmtId="0" fontId="38" fillId="0" borderId="31" xfId="0" applyFont="1" applyBorder="1" applyProtection="1">
      <protection hidden="1"/>
    </xf>
    <xf numFmtId="0" fontId="38" fillId="0" borderId="31" xfId="0" applyFont="1" applyBorder="1" applyAlignment="1" applyProtection="1">
      <alignment wrapText="1"/>
      <protection hidden="1"/>
    </xf>
    <xf numFmtId="0" fontId="38" fillId="0" borderId="38" xfId="0" applyFont="1" applyBorder="1" applyAlignment="1" applyProtection="1">
      <alignment wrapText="1"/>
      <protection hidden="1"/>
    </xf>
    <xf numFmtId="0" fontId="38"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0" fontId="38" fillId="0" borderId="33" xfId="0" applyFont="1" applyBorder="1" applyAlignment="1" applyProtection="1">
      <alignment wrapText="1"/>
      <protection hidden="1"/>
    </xf>
    <xf numFmtId="2" fontId="16" fillId="0" borderId="39" xfId="0" applyNumberFormat="1" applyFont="1" applyBorder="1" applyAlignment="1" applyProtection="1">
      <alignment horizontal="center" vertical="center" wrapText="1"/>
      <protection hidden="1"/>
    </xf>
    <xf numFmtId="0" fontId="38" fillId="0" borderId="44" xfId="0" applyFont="1" applyBorder="1" applyProtection="1">
      <protection hidden="1"/>
    </xf>
    <xf numFmtId="0" fontId="38" fillId="0" borderId="39" xfId="0" applyFont="1" applyBorder="1" applyProtection="1">
      <protection hidden="1"/>
    </xf>
    <xf numFmtId="0" fontId="38" fillId="0" borderId="39" xfId="0" applyFont="1" applyBorder="1" applyAlignment="1" applyProtection="1">
      <alignment wrapText="1"/>
      <protection hidden="1"/>
    </xf>
    <xf numFmtId="0" fontId="38" fillId="0" borderId="34" xfId="0" applyFont="1" applyBorder="1" applyAlignment="1" applyProtection="1">
      <alignment wrapText="1"/>
      <protection hidden="1"/>
    </xf>
    <xf numFmtId="2" fontId="16" fillId="0" borderId="0" xfId="0" applyNumberFormat="1" applyFont="1" applyAlignment="1" applyProtection="1">
      <alignment horizontal="center" vertical="center" wrapText="1"/>
      <protection hidden="1"/>
    </xf>
    <xf numFmtId="0" fontId="38"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11" fillId="0" borderId="39" xfId="0" applyFont="1" applyBorder="1" applyAlignment="1" applyProtection="1">
      <alignment horizontal="center" vertical="center" wrapText="1"/>
      <protection hidden="1"/>
    </xf>
    <xf numFmtId="0" fontId="11" fillId="0" borderId="45" xfId="0" applyFont="1" applyBorder="1" applyAlignment="1" applyProtection="1">
      <alignment horizontal="center" vertical="center" wrapText="1"/>
      <protection hidden="1"/>
    </xf>
    <xf numFmtId="14" fontId="11" fillId="0" borderId="39" xfId="0" applyNumberFormat="1" applyFont="1" applyBorder="1" applyAlignment="1" applyProtection="1">
      <alignment horizontal="center" vertical="center" wrapText="1"/>
      <protection hidden="1"/>
    </xf>
    <xf numFmtId="0" fontId="0" fillId="9" borderId="5" xfId="0" applyFill="1" applyBorder="1" applyAlignment="1">
      <alignment horizontal="center"/>
    </xf>
    <xf numFmtId="0" fontId="31" fillId="0" borderId="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0" fillId="11" borderId="9" xfId="0" applyFont="1" applyFill="1" applyBorder="1" applyAlignment="1" applyProtection="1">
      <alignment horizontal="center" vertical="center" wrapText="1"/>
      <protection hidden="1"/>
    </xf>
    <xf numFmtId="0" fontId="10" fillId="11" borderId="13"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1" fillId="11" borderId="1" xfId="0" applyFont="1" applyFill="1" applyBorder="1" applyAlignment="1" applyProtection="1">
      <alignment horizontal="center" vertical="center" wrapText="1"/>
      <protection hidden="1"/>
    </xf>
    <xf numFmtId="0" fontId="11" fillId="11" borderId="6" xfId="0" applyFont="1" applyFill="1" applyBorder="1" applyAlignment="1" applyProtection="1">
      <alignment horizontal="center" vertical="center" wrapText="1"/>
      <protection hidden="1"/>
    </xf>
    <xf numFmtId="0" fontId="11" fillId="11" borderId="12"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0" fillId="0" borderId="39" xfId="2" applyFont="1" applyFill="1" applyBorder="1" applyAlignment="1" applyProtection="1">
      <alignment horizontal="center" vertical="center" wrapText="1"/>
      <protection hidden="1"/>
    </xf>
    <xf numFmtId="0" fontId="13" fillId="0" borderId="39" xfId="0" applyFont="1" applyBorder="1" applyAlignment="1" applyProtection="1">
      <alignment horizontal="center" vertical="center"/>
      <protection hidden="1"/>
    </xf>
    <xf numFmtId="0" fontId="12" fillId="0" borderId="39" xfId="0" applyFont="1" applyBorder="1" applyAlignment="1" applyProtection="1">
      <alignment horizontal="center" vertical="center" wrapText="1"/>
      <protection hidden="1"/>
    </xf>
    <xf numFmtId="0" fontId="11" fillId="5" borderId="32" xfId="0" applyFont="1" applyFill="1" applyBorder="1" applyAlignment="1" applyProtection="1">
      <alignment horizontal="center" vertical="center" wrapText="1"/>
      <protection hidden="1"/>
    </xf>
    <xf numFmtId="0" fontId="10" fillId="0" borderId="45" xfId="2" applyFont="1" applyFill="1" applyBorder="1" applyAlignment="1" applyProtection="1">
      <alignment horizontal="center" vertical="center" wrapText="1"/>
      <protection hidden="1"/>
    </xf>
    <xf numFmtId="9" fontId="10" fillId="0" borderId="39" xfId="1" applyFont="1" applyFill="1" applyBorder="1" applyAlignment="1" applyProtection="1">
      <alignment horizontal="center" vertical="center" wrapText="1"/>
      <protection hidden="1"/>
    </xf>
    <xf numFmtId="0" fontId="11" fillId="0" borderId="32" xfId="0" applyFont="1" applyBorder="1" applyAlignment="1" applyProtection="1">
      <alignment horizontal="center" vertical="center" wrapText="1"/>
      <protection hidden="1"/>
    </xf>
    <xf numFmtId="9" fontId="10" fillId="8" borderId="5" xfId="2" applyNumberFormat="1" applyFont="1" applyFill="1" applyBorder="1" applyAlignment="1" applyProtection="1">
      <alignment horizontal="center" vertical="center" wrapText="1"/>
      <protection hidden="1"/>
    </xf>
    <xf numFmtId="0" fontId="10" fillId="8" borderId="5" xfId="2"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43" fillId="0" borderId="2" xfId="0" applyFont="1" applyBorder="1" applyAlignment="1" applyProtection="1">
      <alignment horizontal="center" vertical="center"/>
      <protection hidden="1"/>
    </xf>
    <xf numFmtId="0" fontId="43" fillId="0" borderId="4" xfId="0"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5" fillId="0" borderId="0" xfId="0" applyFont="1" applyAlignment="1" applyProtection="1">
      <alignment horizontal="right" vertical="top"/>
      <protection hidden="1"/>
    </xf>
    <xf numFmtId="0" fontId="44" fillId="12" borderId="5" xfId="0" applyFont="1" applyFill="1" applyBorder="1" applyAlignment="1" applyProtection="1">
      <alignment horizontal="center" vertical="center" wrapText="1"/>
      <protection hidden="1"/>
    </xf>
    <xf numFmtId="0" fontId="44" fillId="12" borderId="2" xfId="0" applyFont="1" applyFill="1" applyBorder="1" applyAlignment="1" applyProtection="1">
      <alignment horizontal="center" vertical="center" wrapText="1"/>
      <protection hidden="1"/>
    </xf>
    <xf numFmtId="0" fontId="45" fillId="13" borderId="5" xfId="0" applyFont="1" applyFill="1" applyBorder="1" applyAlignment="1" applyProtection="1">
      <alignment horizontal="center" vertical="center" wrapText="1"/>
      <protection hidden="1"/>
    </xf>
    <xf numFmtId="0" fontId="46" fillId="12" borderId="5" xfId="0" applyFont="1" applyFill="1" applyBorder="1" applyAlignment="1" applyProtection="1">
      <alignment horizontal="center" vertical="center" wrapText="1"/>
      <protection hidden="1"/>
    </xf>
    <xf numFmtId="0" fontId="46" fillId="12" borderId="2" xfId="0" applyFont="1" applyFill="1" applyBorder="1" applyAlignment="1" applyProtection="1">
      <alignment horizontal="center" vertical="center" wrapText="1"/>
      <protection hidden="1"/>
    </xf>
    <xf numFmtId="0" fontId="28"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47" fillId="14" borderId="5" xfId="0" applyFont="1" applyFill="1" applyBorder="1" applyAlignment="1" applyProtection="1">
      <alignment horizontal="center" vertical="center" wrapText="1"/>
      <protection hidden="1"/>
    </xf>
    <xf numFmtId="0" fontId="47" fillId="14" borderId="2"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48" fillId="14" borderId="9" xfId="0" applyFont="1" applyFill="1" applyBorder="1" applyAlignment="1" applyProtection="1">
      <alignment horizontal="center" vertical="center" wrapText="1"/>
      <protection hidden="1"/>
    </xf>
    <xf numFmtId="0" fontId="49" fillId="15"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1" fontId="37" fillId="0" borderId="41" xfId="0" applyNumberFormat="1" applyFont="1" applyBorder="1" applyAlignment="1" applyProtection="1">
      <alignment horizontal="center" vertical="center" wrapText="1"/>
      <protection hidden="1"/>
    </xf>
    <xf numFmtId="1" fontId="50" fillId="0" borderId="24" xfId="0" applyNumberFormat="1" applyFont="1" applyBorder="1" applyAlignment="1" applyProtection="1">
      <alignment horizontal="center" vertical="center" wrapText="1"/>
      <protection hidden="1"/>
    </xf>
    <xf numFmtId="0" fontId="51" fillId="0" borderId="24" xfId="0" applyFont="1" applyBorder="1" applyAlignment="1" applyProtection="1">
      <alignment horizontal="center" vertical="center" wrapText="1"/>
      <protection hidden="1"/>
    </xf>
    <xf numFmtId="0" fontId="51" fillId="0" borderId="31" xfId="0" applyFont="1" applyBorder="1" applyAlignment="1" applyProtection="1">
      <alignment horizontal="center" vertical="center" wrapText="1"/>
      <protection hidden="1"/>
    </xf>
    <xf numFmtId="1" fontId="50" fillId="0" borderId="31" xfId="0" applyNumberFormat="1" applyFont="1" applyBorder="1" applyAlignment="1" applyProtection="1">
      <alignment vertical="center" wrapText="1"/>
      <protection hidden="1"/>
    </xf>
    <xf numFmtId="1" fontId="50" fillId="0" borderId="42" xfId="0" applyNumberFormat="1" applyFont="1" applyBorder="1" applyAlignment="1" applyProtection="1">
      <alignment vertical="center" wrapText="1"/>
      <protection hidden="1"/>
    </xf>
    <xf numFmtId="0" fontId="17" fillId="0" borderId="31" xfId="0" applyFont="1" applyBorder="1" applyAlignment="1" applyProtection="1">
      <alignment horizontal="left" vertical="top" wrapText="1"/>
      <protection hidden="1"/>
    </xf>
    <xf numFmtId="1" fontId="37" fillId="0" borderId="40" xfId="0" applyNumberFormat="1" applyFont="1" applyBorder="1" applyAlignment="1" applyProtection="1">
      <alignment horizontal="center" vertical="center" wrapText="1"/>
      <protection hidden="1"/>
    </xf>
    <xf numFmtId="1" fontId="50" fillId="0" borderId="13" xfId="0" applyNumberFormat="1" applyFont="1" applyBorder="1" applyAlignment="1" applyProtection="1">
      <alignment horizontal="center" vertical="center" wrapText="1"/>
      <protection hidden="1"/>
    </xf>
    <xf numFmtId="0" fontId="51" fillId="0" borderId="13" xfId="0" applyFont="1" applyBorder="1" applyAlignment="1" applyProtection="1">
      <alignment horizontal="center" vertical="center" wrapText="1"/>
      <protection hidden="1"/>
    </xf>
    <xf numFmtId="0" fontId="51" fillId="0" borderId="11" xfId="0" applyFont="1" applyBorder="1" applyAlignment="1" applyProtection="1">
      <alignment horizontal="center" vertical="center" wrapText="1"/>
      <protection hidden="1"/>
    </xf>
    <xf numFmtId="1" fontId="50" fillId="0" borderId="11" xfId="0" applyNumberFormat="1" applyFont="1" applyBorder="1" applyAlignment="1" applyProtection="1">
      <alignment vertical="center" wrapText="1"/>
      <protection hidden="1"/>
    </xf>
    <xf numFmtId="1" fontId="50" fillId="0" borderId="12" xfId="0" applyNumberFormat="1" applyFont="1" applyBorder="1" applyAlignment="1" applyProtection="1">
      <alignment vertical="center" wrapText="1"/>
      <protection hidden="1"/>
    </xf>
    <xf numFmtId="0" fontId="17" fillId="0" borderId="5" xfId="0" applyFont="1" applyBorder="1" applyAlignment="1" applyProtection="1">
      <alignment horizontal="left" vertical="top" wrapText="1"/>
      <protection hidden="1"/>
    </xf>
    <xf numFmtId="0" fontId="16" fillId="0" borderId="5" xfId="0" applyFont="1" applyBorder="1" applyAlignment="1" applyProtection="1">
      <alignment horizontal="left" vertical="top" wrapText="1"/>
      <protection hidden="1"/>
    </xf>
    <xf numFmtId="1" fontId="37" fillId="0" borderId="35" xfId="0" applyNumberFormat="1" applyFont="1" applyBorder="1" applyAlignment="1" applyProtection="1">
      <alignment horizontal="center" vertical="center" wrapText="1"/>
      <protection hidden="1"/>
    </xf>
    <xf numFmtId="1" fontId="50" fillId="0" borderId="32" xfId="0" applyNumberFormat="1" applyFont="1" applyBorder="1" applyAlignment="1" applyProtection="1">
      <alignment horizontal="center" vertical="center" wrapText="1"/>
      <protection hidden="1"/>
    </xf>
    <xf numFmtId="0" fontId="51" fillId="0" borderId="32" xfId="0" applyFont="1" applyBorder="1" applyAlignment="1" applyProtection="1">
      <alignment horizontal="center" vertical="center" wrapText="1"/>
      <protection hidden="1"/>
    </xf>
    <xf numFmtId="0" fontId="51" fillId="0" borderId="32" xfId="0" applyFont="1" applyBorder="1" applyAlignment="1" applyProtection="1">
      <alignment horizontal="center" vertical="center" wrapText="1"/>
      <protection hidden="1"/>
    </xf>
    <xf numFmtId="1" fontId="50" fillId="0" borderId="32" xfId="0" applyNumberFormat="1" applyFont="1" applyBorder="1" applyAlignment="1" applyProtection="1">
      <alignment vertical="center" wrapText="1"/>
      <protection hidden="1"/>
    </xf>
    <xf numFmtId="1" fontId="50" fillId="0" borderId="43" xfId="0" applyNumberFormat="1" applyFont="1" applyBorder="1" applyAlignment="1" applyProtection="1">
      <alignment vertical="center" wrapText="1"/>
      <protection hidden="1"/>
    </xf>
    <xf numFmtId="0" fontId="16" fillId="0" borderId="39"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2" fillId="6" borderId="0" xfId="0" applyFont="1" applyFill="1" applyAlignment="1" applyProtection="1">
      <alignment vertical="center"/>
      <protection hidden="1"/>
    </xf>
    <xf numFmtId="1" fontId="27" fillId="6" borderId="15" xfId="0" applyNumberFormat="1" applyFont="1" applyFill="1" applyBorder="1" applyAlignment="1" applyProtection="1">
      <alignment horizontal="center" vertical="center" wrapText="1"/>
      <protection hidden="1"/>
    </xf>
    <xf numFmtId="1" fontId="27" fillId="6" borderId="16" xfId="0" applyNumberFormat="1" applyFont="1" applyFill="1" applyBorder="1" applyAlignment="1" applyProtection="1">
      <alignment horizontal="center" vertical="center" wrapText="1"/>
      <protection hidden="1"/>
    </xf>
    <xf numFmtId="1" fontId="27" fillId="6" borderId="17" xfId="0" applyNumberFormat="1" applyFont="1" applyFill="1" applyBorder="1" applyAlignment="1" applyProtection="1">
      <alignment horizontal="center" vertical="center" wrapText="1"/>
      <protection hidden="1"/>
    </xf>
    <xf numFmtId="0" fontId="28"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1" fontId="27" fillId="6" borderId="18" xfId="0" applyNumberFormat="1" applyFont="1" applyFill="1" applyBorder="1" applyAlignment="1" applyProtection="1">
      <alignment horizontal="center" vertical="center" wrapText="1"/>
      <protection hidden="1"/>
    </xf>
    <xf numFmtId="1" fontId="27" fillId="6" borderId="0" xfId="0" applyNumberFormat="1" applyFont="1" applyFill="1" applyAlignment="1" applyProtection="1">
      <alignment horizontal="center" vertical="center" wrapText="1"/>
      <protection hidden="1"/>
    </xf>
    <xf numFmtId="1" fontId="27" fillId="6" borderId="19"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29" fillId="6" borderId="25" xfId="0" applyFont="1" applyFill="1" applyBorder="1" applyAlignment="1" applyProtection="1">
      <alignment horizontal="center" vertical="center"/>
      <protection hidden="1"/>
    </xf>
    <xf numFmtId="0" fontId="29" fillId="6" borderId="26" xfId="0" applyFont="1" applyFill="1" applyBorder="1" applyAlignment="1" applyProtection="1">
      <alignment horizontal="center" vertical="center"/>
      <protection hidden="1"/>
    </xf>
    <xf numFmtId="0" fontId="29" fillId="6" borderId="27" xfId="0" applyFont="1" applyFill="1" applyBorder="1" applyAlignment="1" applyProtection="1">
      <alignment horizontal="center" vertical="center"/>
      <protection hidden="1"/>
    </xf>
    <xf numFmtId="0" fontId="29" fillId="6" borderId="28" xfId="0" applyFont="1" applyFill="1" applyBorder="1" applyAlignment="1" applyProtection="1">
      <alignment horizontal="center" vertical="center"/>
      <protection hidden="1"/>
    </xf>
    <xf numFmtId="0" fontId="29" fillId="6" borderId="29" xfId="0" applyFont="1" applyFill="1" applyBorder="1" applyAlignment="1" applyProtection="1">
      <alignment horizontal="center" vertical="center"/>
      <protection hidden="1"/>
    </xf>
    <xf numFmtId="0" fontId="29" fillId="6" borderId="30" xfId="0" applyFont="1" applyFill="1" applyBorder="1" applyAlignment="1" applyProtection="1">
      <alignment horizontal="center" vertical="center"/>
      <protection hidden="1"/>
    </xf>
    <xf numFmtId="1" fontId="27" fillId="6" borderId="20" xfId="0" applyNumberFormat="1" applyFont="1" applyFill="1" applyBorder="1" applyAlignment="1" applyProtection="1">
      <alignment horizontal="center" vertical="center" wrapText="1"/>
      <protection hidden="1"/>
    </xf>
    <xf numFmtId="1" fontId="27" fillId="6" borderId="21" xfId="0" applyNumberFormat="1" applyFont="1" applyFill="1" applyBorder="1" applyAlignment="1" applyProtection="1">
      <alignment horizontal="center" vertical="center" wrapText="1"/>
      <protection hidden="1"/>
    </xf>
    <xf numFmtId="1" fontId="27" fillId="6" borderId="22" xfId="0" applyNumberFormat="1" applyFont="1" applyFill="1" applyBorder="1" applyAlignment="1" applyProtection="1">
      <alignment horizontal="center" vertical="center" wrapText="1"/>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2" fillId="0" borderId="0" xfId="0" applyFont="1" applyAlignment="1" applyProtection="1">
      <alignment horizontal="center" vertical="center" wrapText="1"/>
      <protection hidden="1"/>
    </xf>
    <xf numFmtId="0" fontId="54" fillId="0" borderId="0" xfId="0" applyFont="1" applyProtection="1">
      <protection hidden="1"/>
    </xf>
    <xf numFmtId="0" fontId="54" fillId="0" borderId="0" xfId="0" applyFont="1" applyAlignment="1" applyProtection="1">
      <alignment horizontal="center"/>
      <protection hidden="1"/>
    </xf>
    <xf numFmtId="0" fontId="55" fillId="0" borderId="0" xfId="0" applyFont="1" applyProtection="1">
      <protection hidden="1"/>
    </xf>
    <xf numFmtId="0" fontId="56"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57" fillId="13" borderId="5" xfId="0" applyFont="1" applyFill="1" applyBorder="1" applyAlignment="1" applyProtection="1">
      <alignment horizontal="center" vertical="center" wrapText="1"/>
      <protection hidden="1"/>
    </xf>
    <xf numFmtId="0" fontId="48" fillId="14" borderId="5" xfId="0" applyFont="1" applyFill="1" applyBorder="1" applyAlignment="1" applyProtection="1">
      <alignment horizontal="center" vertical="center" wrapText="1"/>
      <protection hidden="1"/>
    </xf>
    <xf numFmtId="0" fontId="49" fillId="15" borderId="5" xfId="0" applyFont="1" applyFill="1" applyBorder="1" applyAlignment="1" applyProtection="1">
      <alignment horizontal="center" vertical="center" wrapText="1"/>
      <protection hidden="1"/>
    </xf>
    <xf numFmtId="1" fontId="37" fillId="0" borderId="13" xfId="0" applyNumberFormat="1"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left" vertical="center" wrapText="1"/>
      <protection hidden="1"/>
    </xf>
    <xf numFmtId="1" fontId="37" fillId="0" borderId="32" xfId="0" applyNumberFormat="1" applyFont="1" applyBorder="1" applyAlignment="1" applyProtection="1">
      <alignment horizontal="center" vertical="center"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37" fillId="0" borderId="13" xfId="0" applyFont="1" applyBorder="1" applyAlignment="1" applyProtection="1">
      <alignment horizontal="center" vertical="center" wrapText="1"/>
      <protection hidden="1"/>
    </xf>
    <xf numFmtId="0" fontId="50" fillId="0" borderId="13" xfId="0" applyFont="1" applyBorder="1" applyAlignment="1" applyProtection="1">
      <alignment horizontal="center" vertical="center" wrapText="1"/>
      <protection hidden="1"/>
    </xf>
    <xf numFmtId="0" fontId="58" fillId="16" borderId="13" xfId="0" applyFont="1" applyFill="1" applyBorder="1" applyAlignment="1" applyProtection="1">
      <alignment horizontal="center" vertical="center" wrapText="1"/>
      <protection hidden="1"/>
    </xf>
    <xf numFmtId="0" fontId="59" fillId="0" borderId="13" xfId="0" applyFont="1" applyBorder="1" applyAlignment="1" applyProtection="1">
      <alignment horizontal="center" vertical="center" wrapText="1"/>
      <protection hidden="1"/>
    </xf>
    <xf numFmtId="0" fontId="59" fillId="0" borderId="14" xfId="0" applyFont="1" applyBorder="1" applyAlignment="1" applyProtection="1">
      <alignment horizontal="center" vertical="center" wrapText="1"/>
      <protection hidden="1"/>
    </xf>
    <xf numFmtId="0" fontId="50" fillId="0" borderId="14"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0" fontId="50" fillId="0" borderId="10" xfId="0" applyFont="1" applyBorder="1" applyAlignment="1" applyProtection="1">
      <alignment horizontal="center" vertical="center" wrapText="1"/>
      <protection hidden="1"/>
    </xf>
    <xf numFmtId="0" fontId="37" fillId="0" borderId="37" xfId="0" applyFont="1" applyBorder="1" applyAlignment="1" applyProtection="1">
      <alignment horizontal="center" vertical="center" wrapText="1"/>
      <protection hidden="1"/>
    </xf>
    <xf numFmtId="0" fontId="50" fillId="0" borderId="37" xfId="0" applyFont="1" applyBorder="1" applyAlignment="1" applyProtection="1">
      <alignment horizontal="center" vertical="center" wrapText="1"/>
      <protection hidden="1"/>
    </xf>
    <xf numFmtId="0" fontId="59" fillId="0" borderId="37" xfId="0" applyFont="1" applyBorder="1" applyAlignment="1" applyProtection="1">
      <alignment horizontal="center" vertical="center" wrapText="1"/>
      <protection hidden="1"/>
    </xf>
    <xf numFmtId="0" fontId="60" fillId="0" borderId="11" xfId="0"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61" fillId="16" borderId="13" xfId="0" applyFont="1" applyFill="1" applyBorder="1" applyAlignment="1" applyProtection="1">
      <alignment horizontal="center" vertical="center" wrapText="1"/>
      <protection hidden="1"/>
    </xf>
    <xf numFmtId="0" fontId="62" fillId="0" borderId="13" xfId="0" applyFont="1" applyBorder="1" applyAlignment="1" applyProtection="1">
      <alignment horizontal="center" vertical="center" wrapText="1"/>
      <protection hidden="1"/>
    </xf>
    <xf numFmtId="0" fontId="62" fillId="0" borderId="14" xfId="0" applyFont="1" applyBorder="1" applyAlignment="1" applyProtection="1">
      <alignment horizontal="center" vertical="center" wrapText="1"/>
      <protection hidden="1"/>
    </xf>
    <xf numFmtId="0" fontId="37" fillId="0" borderId="14" xfId="0" applyFont="1" applyBorder="1" applyAlignment="1" applyProtection="1">
      <alignment horizontal="center" vertical="center" wrapText="1"/>
      <protection hidden="1"/>
    </xf>
    <xf numFmtId="0" fontId="37" fillId="0" borderId="10" xfId="0" applyFont="1" applyBorder="1" applyAlignment="1" applyProtection="1">
      <alignment horizontal="center" vertical="center" wrapText="1"/>
      <protection hidden="1"/>
    </xf>
    <xf numFmtId="0" fontId="62" fillId="0" borderId="37" xfId="0" applyFont="1" applyBorder="1" applyAlignment="1" applyProtection="1">
      <alignment horizontal="center" vertical="center" wrapText="1"/>
      <protection hidden="1"/>
    </xf>
    <xf numFmtId="1" fontId="63" fillId="0" borderId="12" xfId="0" applyNumberFormat="1" applyFont="1" applyBorder="1" applyAlignment="1" applyProtection="1">
      <alignment horizontal="center" vertical="center" wrapText="1"/>
      <protection hidden="1"/>
    </xf>
    <xf numFmtId="1" fontId="37" fillId="0" borderId="9" xfId="0" applyNumberFormat="1" applyFont="1" applyBorder="1" applyAlignment="1" applyProtection="1">
      <alignment horizontal="center" vertical="center" wrapText="1"/>
      <protection hidden="1"/>
    </xf>
    <xf numFmtId="1" fontId="50" fillId="0" borderId="9" xfId="0" applyNumberFormat="1" applyFont="1" applyBorder="1" applyAlignment="1" applyProtection="1">
      <alignment horizontal="center" vertical="center" wrapText="1"/>
      <protection hidden="1"/>
    </xf>
    <xf numFmtId="1" fontId="64" fillId="0" borderId="12" xfId="0" applyNumberFormat="1" applyFont="1" applyBorder="1" applyAlignment="1" applyProtection="1">
      <alignment horizontal="center" vertical="center" wrapText="1"/>
      <protection hidden="1"/>
    </xf>
    <xf numFmtId="0" fontId="14" fillId="0" borderId="39" xfId="0" applyFont="1" applyBorder="1" applyAlignment="1" applyProtection="1">
      <alignment horizontal="center" vertical="center" textRotation="90" wrapText="1"/>
      <protection hidden="1"/>
    </xf>
    <xf numFmtId="0" fontId="51" fillId="0" borderId="39" xfId="0" applyFont="1" applyBorder="1" applyAlignment="1" applyProtection="1">
      <alignment horizontal="center" vertical="center" wrapText="1"/>
      <protection hidden="1"/>
    </xf>
    <xf numFmtId="1" fontId="50" fillId="0" borderId="39" xfId="0" applyNumberFormat="1" applyFont="1" applyBorder="1" applyAlignment="1" applyProtection="1">
      <alignment vertical="center" wrapText="1"/>
      <protection hidden="1"/>
    </xf>
    <xf numFmtId="1" fontId="50" fillId="0" borderId="45" xfId="0" applyNumberFormat="1" applyFont="1" applyBorder="1" applyAlignment="1" applyProtection="1">
      <alignment vertical="center" wrapText="1"/>
      <protection hidden="1"/>
    </xf>
    <xf numFmtId="0" fontId="65" fillId="6" borderId="18" xfId="0" applyFont="1" applyFill="1" applyBorder="1" applyAlignment="1" applyProtection="1">
      <alignment horizontal="center" vertical="center" wrapText="1"/>
      <protection hidden="1"/>
    </xf>
    <xf numFmtId="0" fontId="65" fillId="6" borderId="0" xfId="0" applyFont="1" applyFill="1" applyAlignment="1" applyProtection="1">
      <alignment horizontal="center" vertical="center" wrapText="1"/>
      <protection hidden="1"/>
    </xf>
    <xf numFmtId="0" fontId="65" fillId="6" borderId="19" xfId="0" applyFont="1" applyFill="1" applyBorder="1" applyAlignment="1" applyProtection="1">
      <alignment horizontal="center" vertical="center" wrapText="1"/>
      <protection hidden="1"/>
    </xf>
    <xf numFmtId="0" fontId="14" fillId="8" borderId="5" xfId="0" applyFont="1" applyFill="1" applyBorder="1" applyAlignment="1" applyProtection="1">
      <alignment horizontal="center" vertical="center" textRotation="90" wrapText="1"/>
      <protection hidden="1"/>
    </xf>
    <xf numFmtId="0" fontId="16" fillId="0" borderId="11" xfId="0" applyFont="1" applyBorder="1" applyAlignment="1" applyProtection="1">
      <alignment horizontal="center" vertical="center" wrapText="1"/>
      <protection hidden="1"/>
    </xf>
    <xf numFmtId="1" fontId="50" fillId="0" borderId="11" xfId="0" applyNumberFormat="1" applyFont="1" applyBorder="1" applyAlignment="1" applyProtection="1">
      <alignment horizontal="center" vertical="center" wrapText="1"/>
      <protection hidden="1"/>
    </xf>
    <xf numFmtId="1" fontId="63" fillId="0" borderId="12" xfId="0" applyNumberFormat="1" applyFont="1" applyBorder="1" applyAlignment="1" applyProtection="1">
      <alignment vertical="center" wrapText="1"/>
      <protection hidden="1"/>
    </xf>
  </cellXfs>
  <cellStyles count="3">
    <cellStyle name="Hipervínculo" xfId="2" builtinId="8"/>
    <cellStyle name="Normal" xfId="0" builtinId="0"/>
    <cellStyle name="Porcentaje" xfId="1" builtinId="5"/>
  </cellStyles>
  <dxfs count="1564">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4.jpeg"/><Relationship Id="rId5" Type="http://schemas.openxmlformats.org/officeDocument/2006/relationships/image" Target="../media/image6.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4.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8.jpeg"/><Relationship Id="rId1" Type="http://schemas.openxmlformats.org/officeDocument/2006/relationships/image" Target="../media/image10.jpe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1.jpeg"/><Relationship Id="rId1" Type="http://schemas.openxmlformats.org/officeDocument/2006/relationships/image" Target="../media/image20.jpeg"/><Relationship Id="rId4" Type="http://schemas.openxmlformats.org/officeDocument/2006/relationships/image" Target="../media/image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6.jpeg"/><Relationship Id="rId1" Type="http://schemas.openxmlformats.org/officeDocument/2006/relationships/image" Target="../media/image7.jpeg"/><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D4241464-BC96-4959-9AC3-64AC18980AE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1466850</xdr:colOff>
      <xdr:row>1</xdr:row>
      <xdr:rowOff>668575</xdr:rowOff>
    </xdr:to>
    <xdr:pic>
      <xdr:nvPicPr>
        <xdr:cNvPr id="4" name="2 Imagen" descr="Logo regis 2">
          <a:extLst>
            <a:ext uri="{FF2B5EF4-FFF2-40B4-BE49-F238E27FC236}">
              <a16:creationId xmlns:a16="http://schemas.microsoft.com/office/drawing/2014/main" id="{E2B4CE0F-5134-4BF3-8A0F-333E36D62DA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66099</xdr:colOff>
      <xdr:row>0</xdr:row>
      <xdr:rowOff>199324</xdr:rowOff>
    </xdr:from>
    <xdr:to>
      <xdr:col>37</xdr:col>
      <xdr:colOff>2092324</xdr:colOff>
      <xdr:row>1</xdr:row>
      <xdr:rowOff>518859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44349" y="1993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6965BDE-715D-46A8-ACE6-4B63A1289F2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1104900</xdr:colOff>
      <xdr:row>1</xdr:row>
      <xdr:rowOff>361951</xdr:rowOff>
    </xdr:to>
    <xdr:pic>
      <xdr:nvPicPr>
        <xdr:cNvPr id="4" name="2 Imagen" descr="Logo regis 2">
          <a:extLst>
            <a:ext uri="{FF2B5EF4-FFF2-40B4-BE49-F238E27FC236}">
              <a16:creationId xmlns:a16="http://schemas.microsoft.com/office/drawing/2014/main" id="{B13BA47D-867D-42AD-BC2D-0FB7ED5C36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59301" y="207169"/>
          <a:ext cx="2352674" cy="99298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329406</xdr:colOff>
      <xdr:row>0</xdr:row>
      <xdr:rowOff>0</xdr:rowOff>
    </xdr:from>
    <xdr:to>
      <xdr:col>1</xdr:col>
      <xdr:colOff>1434306</xdr:colOff>
      <xdr:row>1</xdr:row>
      <xdr:rowOff>682863</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9406" y="0"/>
          <a:ext cx="2597150" cy="15242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989CD25E-A05E-4CDD-B359-59085468753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40251"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297656</xdr:colOff>
      <xdr:row>0</xdr:row>
      <xdr:rowOff>32543</xdr:rowOff>
    </xdr:from>
    <xdr:to>
      <xdr:col>1</xdr:col>
      <xdr:colOff>1402556</xdr:colOff>
      <xdr:row>1</xdr:row>
      <xdr:rowOff>701118</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6" y="32543"/>
          <a:ext cx="2597150" cy="1509950"/>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2F6FEDC6-1877-4C93-953E-6F42D69C600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58E3A539-8EEC-48CC-B2FC-197B399E00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AE0724B2-CE4C-447F-A39C-8E6D2C97830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2BCA4F5A-0E93-40F9-9D41-6E5A5CA274D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0D3D4E8C-2C2D-43DA-B263-46657FD1216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3BF2E57D-AD7E-4DCA-99FE-6DB960750AD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B9BA5DB-E75C-446A-ACC3-946CD29BEC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AEC20D1C-A2EB-400F-98A7-16821CE5469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7E94236-02B1-4200-8F39-B5AF9C9A41E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47E3A201-1D65-4759-BBA5-0D4A53694A6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1241B602-46D3-40BF-B842-4C521249209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7AAE6101-16BC-4585-9521-CF9029809BF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7F5B26F2-A86F-499A-9286-0999D781AFD2}"/>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B069B224-2503-4DA7-B429-B4A96EC2A17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1514475</xdr:colOff>
      <xdr:row>1</xdr:row>
      <xdr:rowOff>361951</xdr:rowOff>
    </xdr:to>
    <xdr:pic>
      <xdr:nvPicPr>
        <xdr:cNvPr id="13" name="2 Imagen" descr="Logo regis 2">
          <a:extLst>
            <a:ext uri="{FF2B5EF4-FFF2-40B4-BE49-F238E27FC236}">
              <a16:creationId xmlns:a16="http://schemas.microsoft.com/office/drawing/2014/main" id="{90AF9065-B68A-45B9-84C2-C7B34E48BE5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329406</xdr:colOff>
      <xdr:row>0</xdr:row>
      <xdr:rowOff>1</xdr:rowOff>
    </xdr:from>
    <xdr:to>
      <xdr:col>1</xdr:col>
      <xdr:colOff>984250</xdr:colOff>
      <xdr:row>1</xdr:row>
      <xdr:rowOff>619126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406" y="1"/>
          <a:ext cx="2147094" cy="1460500"/>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2251D53-8EEE-4906-97AE-314A4A9A45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E59441FD-93E0-4423-BFA9-B25963927C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AD81BFEC-1721-4B8E-B66D-73F8DECA02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237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4" name="Imagen 13" descr="Logo regis 2">
          <a:extLst>
            <a:ext uri="{FF2B5EF4-FFF2-40B4-BE49-F238E27FC236}">
              <a16:creationId xmlns:a16="http://schemas.microsoft.com/office/drawing/2014/main" id="{A78BEFBF-8D7E-4869-ADC8-350B0CCD59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C63C9878-F2FE-4148-8F36-542F3B4BD9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8" name="Imagen 17" descr="Logo regis 2">
          <a:extLst>
            <a:ext uri="{FF2B5EF4-FFF2-40B4-BE49-F238E27FC236}">
              <a16:creationId xmlns:a16="http://schemas.microsoft.com/office/drawing/2014/main" id="{342A42B4-3A5B-4397-9616-E105AFFF650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5FEF1C7B-046B-47E7-811F-FBC35E036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0" name="Imagen 19" descr="Logo regis 2">
          <a:extLst>
            <a:ext uri="{FF2B5EF4-FFF2-40B4-BE49-F238E27FC236}">
              <a16:creationId xmlns:a16="http://schemas.microsoft.com/office/drawing/2014/main" id="{D0593DF7-D04B-4073-A047-33263CB840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392906</xdr:colOff>
      <xdr:row>0</xdr:row>
      <xdr:rowOff>16668</xdr:rowOff>
    </xdr:from>
    <xdr:to>
      <xdr:col>1</xdr:col>
      <xdr:colOff>1497806</xdr:colOff>
      <xdr:row>1</xdr:row>
      <xdr:rowOff>715406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906" y="16668"/>
          <a:ext cx="2609850" cy="15369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971551</xdr:colOff>
      <xdr:row>0</xdr:row>
      <xdr:rowOff>245269</xdr:rowOff>
    </xdr:from>
    <xdr:to>
      <xdr:col>38</xdr:col>
      <xdr:colOff>1055926</xdr:colOff>
      <xdr:row>1</xdr:row>
      <xdr:rowOff>695869</xdr:rowOff>
    </xdr:to>
    <xdr:pic>
      <xdr:nvPicPr>
        <xdr:cNvPr id="14" name="2 Imagen" descr="Logo regis 2">
          <a:extLst>
            <a:ext uri="{FF2B5EF4-FFF2-40B4-BE49-F238E27FC236}">
              <a16:creationId xmlns:a16="http://schemas.microsoft.com/office/drawing/2014/main" id="{E5D29A0E-13A8-4AAE-900B-1188E953E8DD}"/>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264176" y="245269"/>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F26" sqref="F26"/>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83" t="s">
        <v>62</v>
      </c>
      <c r="G3" s="83"/>
      <c r="H3" s="83"/>
      <c r="J3" s="83" t="s">
        <v>63</v>
      </c>
      <c r="K3" s="83"/>
      <c r="L3" s="83"/>
      <c r="M3" s="83" t="s">
        <v>64</v>
      </c>
      <c r="N3" s="83"/>
      <c r="O3" s="83"/>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59" customFormat="1" ht="33" customHeight="1" x14ac:dyDescent="0.25">
      <c r="A5" s="56" t="s">
        <v>65</v>
      </c>
      <c r="B5" s="57">
        <f>COUNTA(Centrales!I8:I127)</f>
        <v>1</v>
      </c>
      <c r="C5" s="57">
        <f>D5+E5</f>
        <v>3</v>
      </c>
      <c r="D5" s="57">
        <f>COUNTIF(Centrales!R8:R137,"Probabilidad")</f>
        <v>2</v>
      </c>
      <c r="E5" s="57">
        <f>COUNTIF(Centrales!R8:R137,"Impacto")</f>
        <v>1</v>
      </c>
      <c r="F5" s="57">
        <f>COUNTIF(Centrales!BE8:BE137,"BUENO")</f>
        <v>0</v>
      </c>
      <c r="G5" s="57">
        <f>COUNTIF(Centrales!BE8:BE137,"REGULAR")</f>
        <v>0</v>
      </c>
      <c r="H5" s="57">
        <f>COUNTIF(Centrales!BE8:BE137,"MALO")</f>
        <v>0</v>
      </c>
      <c r="I5" s="58"/>
      <c r="J5" s="57">
        <f>COUNTIFS(Centrales!R8:R143,"Probabilidad", Centrales!BE8:BE143,"BUENO")</f>
        <v>0</v>
      </c>
      <c r="K5" s="57">
        <f>COUNTIFS(Centrales!R8:R143,"Probabilidad", Centrales!BE8:BE143,"REGULAR")</f>
        <v>0</v>
      </c>
      <c r="L5" s="57">
        <f>COUNTIFS(Centrales!R8:R143,"Probabilidad", Centrales!BE8:BE143,"MALO")</f>
        <v>0</v>
      </c>
      <c r="M5" s="57">
        <f>COUNTIFS(Centrales!R8:R143,"Impacto", Centrales!BE8:BE143,"BUENO")</f>
        <v>0</v>
      </c>
      <c r="N5" s="57">
        <f>COUNTIFS(Centrales!R8:R143,"Impacto", Centrales!BE8:BE143,"REGULAR")</f>
        <v>0</v>
      </c>
      <c r="O5" s="57">
        <f>COUNTIFS(Centrales!R8:R143,"Impacto", Centrales!BE8:BE143,"MALO")</f>
        <v>0</v>
      </c>
      <c r="P5" s="58"/>
      <c r="Q5" s="57">
        <f>COUNTIF(Centrales!O8:O137,"Extremo")</f>
        <v>1</v>
      </c>
      <c r="R5" s="57">
        <f>COUNTIF(Centrales!O8:O137,"Alto")</f>
        <v>0</v>
      </c>
      <c r="S5" s="57">
        <f>COUNTIF(Centrales!O8:O137,"Moderado")</f>
        <v>0</v>
      </c>
      <c r="T5" s="57">
        <f>COUNTIF(Centrales!O8:O137,"Bajo")</f>
        <v>0</v>
      </c>
      <c r="U5" s="58"/>
      <c r="V5" s="57">
        <f>COUNTIF(Centrales!AC8:AC137,"Extremo")</f>
        <v>0</v>
      </c>
      <c r="W5" s="57">
        <f>COUNTIF(Centrales!AC8:AC137,"Alto")</f>
        <v>1</v>
      </c>
      <c r="X5" s="57">
        <f>COUNTIF(Centrales!AC8:AC137,"Moderado")</f>
        <v>0</v>
      </c>
      <c r="Y5" s="57">
        <f>COUNTIF(Centrales!AC8:AC137,"Bajo")</f>
        <v>0</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55" t="s">
        <v>69</v>
      </c>
      <c r="B7" s="54">
        <f>COUNTA(Arauca!I9:I128)</f>
        <v>1</v>
      </c>
      <c r="C7" s="21">
        <f>D7+E7</f>
        <v>4</v>
      </c>
      <c r="D7" s="21">
        <f>COUNTIF(Arauca!R9:R138,"Probabilidad")</f>
        <v>3</v>
      </c>
      <c r="E7" s="21">
        <f>COUNTIF(Arauca!R9:R138,"Impacto")</f>
        <v>1</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0</v>
      </c>
      <c r="R7" s="21">
        <f>COUNTIF(Arauca!O9:O138,"Alto")</f>
        <v>1</v>
      </c>
      <c r="S7" s="21">
        <f>COUNTIF(Arauca!O9:O138,"Moderado")</f>
        <v>0</v>
      </c>
      <c r="T7" s="21">
        <f>COUNTIF(Arauca!O9:O138,"Bajo")</f>
        <v>0</v>
      </c>
      <c r="V7" s="21">
        <f>COUNTIF(Arauca!AC9:AC138,"Extremo")</f>
        <v>0</v>
      </c>
      <c r="W7" s="21">
        <f>COUNTIF(Arauca!AC9:AC138,"Alto")</f>
        <v>0</v>
      </c>
      <c r="X7" s="21">
        <f>COUNTIF(Arauca!AC9:AC138,"Moderado")</f>
        <v>1</v>
      </c>
      <c r="Y7" s="21">
        <f>COUNTIF(Arauca!AC9:AC138,"Bajo")</f>
        <v>0</v>
      </c>
    </row>
    <row r="8" spans="1:26" ht="19.5" customHeight="1" thickBot="1" x14ac:dyDescent="0.3">
      <c r="A8" s="39" t="s">
        <v>66</v>
      </c>
      <c r="B8" s="21">
        <f>COUNTA(Boyaca!I9:I150)</f>
        <v>1</v>
      </c>
      <c r="C8" s="21">
        <f t="shared" ref="C8:C15" si="0">D8+E8</f>
        <v>4</v>
      </c>
      <c r="D8" s="21">
        <f>COUNTIF(Boyaca!R9:R150,"Probabilidad")</f>
        <v>3</v>
      </c>
      <c r="E8" s="21">
        <f>COUNTIF(Boyaca!R9:R150,"Impacto")</f>
        <v>1</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0</v>
      </c>
      <c r="R8" s="21">
        <f>COUNTIF(Boyaca!O9:O150,"Alto")</f>
        <v>1</v>
      </c>
      <c r="S8" s="21">
        <f>COUNTIF(Boyaca!O9:O150,"Moderado")</f>
        <v>0</v>
      </c>
      <c r="T8" s="21">
        <f>COUNTIF(Boyaca!O9:O150,"Bajo")</f>
        <v>0</v>
      </c>
      <c r="V8" s="21">
        <f>COUNTIF(Boyaca!AC9:AC150,"Extremo")</f>
        <v>0</v>
      </c>
      <c r="W8" s="21">
        <f>COUNTIF(Boyaca!AC9:AC150,"Alto")</f>
        <v>0</v>
      </c>
      <c r="X8" s="21">
        <f>COUNTIF(Boyaca!AC9:AC150,"Moderado")</f>
        <v>1</v>
      </c>
      <c r="Y8" s="21">
        <f>COUNTIF(Boyaca!AC9:AC150,"Bajo")</f>
        <v>0</v>
      </c>
    </row>
    <row r="9" spans="1:26" ht="19.5" customHeight="1" thickBot="1" x14ac:dyDescent="0.3">
      <c r="A9" s="39" t="s">
        <v>67</v>
      </c>
      <c r="B9" s="21">
        <f>COUNTA(Antioquia!I9:I150)</f>
        <v>1</v>
      </c>
      <c r="C9" s="21">
        <f t="shared" si="0"/>
        <v>4</v>
      </c>
      <c r="D9" s="21">
        <f>COUNTIF(Antioquia!R9:R150,"Probabilidad")</f>
        <v>3</v>
      </c>
      <c r="E9" s="21">
        <f>COUNTIF(Antioquia!R9:R150,"Impacto")</f>
        <v>1</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1</v>
      </c>
      <c r="S9" s="21">
        <f>COUNTIF(Antioquia!O9:O150,"Moderado")</f>
        <v>0</v>
      </c>
      <c r="T9" s="21">
        <f>COUNTIF(Antioquia!O9:O150,"Bajo")</f>
        <v>0</v>
      </c>
      <c r="V9" s="21">
        <f>COUNTIF(Antioquia!AC9:AC150,"Extremo")</f>
        <v>0</v>
      </c>
      <c r="W9" s="21">
        <f>COUNTIF(Antioquia!AC9:AC150,"Alto")</f>
        <v>0</v>
      </c>
      <c r="X9" s="21">
        <f>COUNTIF(Antioquia!AC9:AC150,"Moderado")</f>
        <v>1</v>
      </c>
      <c r="Y9" s="21">
        <f>COUNTIF(Antioquia!AC9:AC150,"Bajo")</f>
        <v>0</v>
      </c>
    </row>
    <row r="10" spans="1:26" ht="19.5" customHeight="1" thickBot="1" x14ac:dyDescent="0.3">
      <c r="A10" s="39" t="s">
        <v>68</v>
      </c>
      <c r="B10" s="21">
        <f>COUNTA(Casanare!I9:I150)</f>
        <v>1</v>
      </c>
      <c r="C10" s="21">
        <f t="shared" si="0"/>
        <v>4</v>
      </c>
      <c r="D10" s="21">
        <f>COUNTIF(Casanare!R9:R150,"Probabilidad")</f>
        <v>3</v>
      </c>
      <c r="E10" s="21">
        <f>COUNTIF(Casanare!R9:R150,"Impacto")</f>
        <v>1</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1</v>
      </c>
      <c r="R10" s="21">
        <f>COUNTIF(Casanare!O9:O150,"Alto")</f>
        <v>0</v>
      </c>
      <c r="S10" s="21">
        <f>COUNTIF(Casanare!O9:O150,"Moderado")</f>
        <v>0</v>
      </c>
      <c r="T10" s="21">
        <f>COUNTIF(Casanare!O9:O150,"Bajo")</f>
        <v>0</v>
      </c>
      <c r="V10" s="21">
        <f>COUNTIF(Casanare!AC9:AC150,"Extremo")</f>
        <v>0</v>
      </c>
      <c r="W10" s="21">
        <f>COUNTIF(Casanare!AC9:AC150,"Alto")</f>
        <v>1</v>
      </c>
      <c r="X10" s="21">
        <f>COUNTIF(Casanare!AC9:AC150,"Moderado")</f>
        <v>0</v>
      </c>
      <c r="Y10" s="21">
        <f>COUNTIF(Casanare!AC9:AC150,"Bajo")</f>
        <v>0</v>
      </c>
    </row>
    <row r="11" spans="1:26" ht="19.5" customHeight="1" thickBot="1" x14ac:dyDescent="0.3">
      <c r="A11" s="39" t="s">
        <v>70</v>
      </c>
      <c r="B11" s="21">
        <f>COUNTA(Cordoba!I9:I150)</f>
        <v>1</v>
      </c>
      <c r="C11" s="21">
        <f t="shared" si="0"/>
        <v>4</v>
      </c>
      <c r="D11" s="21">
        <f>COUNTIF(Cordoba!R9:R150,"Probabilidad")</f>
        <v>3</v>
      </c>
      <c r="E11" s="21">
        <f>COUNTIF(Cordoba!R9:R150,"Impacto")</f>
        <v>1</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1</v>
      </c>
      <c r="R11" s="21">
        <f>COUNTIF(Cordoba!O9:O150,"Alto")</f>
        <v>0</v>
      </c>
      <c r="S11" s="21">
        <f>COUNTIF(Cordoba!O9:O150,"Moderado")</f>
        <v>0</v>
      </c>
      <c r="T11" s="21">
        <f>COUNTIF(Cordoba!O9:O150,"Bajo")</f>
        <v>0</v>
      </c>
      <c r="V11" s="21">
        <f>COUNTIF(Cordoba!AC9:AC150,"Extremo")</f>
        <v>0</v>
      </c>
      <c r="W11" s="21">
        <f>COUNTIF(Cordoba!AC9:AC150,"Alto")</f>
        <v>1</v>
      </c>
      <c r="X11" s="21">
        <f>COUNTIF(Cordoba!AC9:AC150,"Moderado")</f>
        <v>0</v>
      </c>
      <c r="Y11" s="21">
        <f>COUNTIF(Cordoba!AC9:AC150,"Bajo")</f>
        <v>0</v>
      </c>
    </row>
    <row r="12" spans="1:26" ht="19.5" customHeight="1" thickBot="1" x14ac:dyDescent="0.3">
      <c r="A12" s="39" t="s">
        <v>71</v>
      </c>
      <c r="B12" s="21">
        <f>COUNTA(Cauca!I9:I150)</f>
        <v>1</v>
      </c>
      <c r="C12" s="21">
        <f t="shared" si="0"/>
        <v>4</v>
      </c>
      <c r="D12" s="21">
        <f>COUNTIF(Cauca!R9:R150,"Probabilidad")</f>
        <v>3</v>
      </c>
      <c r="E12" s="21">
        <f>COUNTIF(Cauca!R9:R150,"Impacto")</f>
        <v>1</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1</v>
      </c>
      <c r="S12" s="21">
        <f>COUNTIF(Cauca!O9:O150,"Moderado")</f>
        <v>0</v>
      </c>
      <c r="T12" s="21">
        <f>COUNTIF(Cauca!O9:O150,"Bajo")</f>
        <v>0</v>
      </c>
      <c r="V12" s="21">
        <f>COUNTIF(Cauca!AC9:AC150,"Extremo")</f>
        <v>0</v>
      </c>
      <c r="W12" s="21">
        <f>COUNTIF(Cauca!AC9:AC150,"Alto")</f>
        <v>0</v>
      </c>
      <c r="X12" s="21">
        <f>COUNTIF(Cauca!AC9:AC150,"Moderado")</f>
        <v>1</v>
      </c>
      <c r="Y12" s="21">
        <f>COUNTIF(Cauca!AC9:AC150,"Bajo")</f>
        <v>0</v>
      </c>
    </row>
    <row r="13" spans="1:26" ht="19.5" customHeight="1" thickBot="1" x14ac:dyDescent="0.3">
      <c r="A13" s="39" t="s">
        <v>72</v>
      </c>
      <c r="B13" s="21">
        <f>COUNTA(Magdalena!I9:I150)</f>
        <v>1</v>
      </c>
      <c r="C13" s="21">
        <f t="shared" si="0"/>
        <v>4</v>
      </c>
      <c r="D13" s="21">
        <f>COUNTIF(Magdalena!R9:R150,"Probabilidad")</f>
        <v>3</v>
      </c>
      <c r="E13" s="21">
        <f>COUNTIF(Magdalena!R9:R150,"Impacto")</f>
        <v>1</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1</v>
      </c>
      <c r="R13" s="21">
        <f>COUNTIF(Magdalena!O9:O150,"Alto")</f>
        <v>0</v>
      </c>
      <c r="S13" s="21">
        <f>COUNTIF(Magdalena!O9:O150,"Moderado")</f>
        <v>0</v>
      </c>
      <c r="T13" s="21">
        <f>COUNTIF(Magdalena!O9:O150,"Bajo")</f>
        <v>0</v>
      </c>
      <c r="V13" s="21">
        <f>COUNTIF(Magdalena!AC9:AC150,"Extremo")</f>
        <v>0</v>
      </c>
      <c r="W13" s="21">
        <f>COUNTIF(Magdalena!AC9:AC150,"Alto")</f>
        <v>1</v>
      </c>
      <c r="X13" s="21">
        <f>COUNTIF(Magdalena!AC9:AC150,"Moderado")</f>
        <v>0</v>
      </c>
      <c r="Y13" s="21">
        <f>COUNTIF(Magdalena!AC9:AC150,"Bajo")</f>
        <v>0</v>
      </c>
    </row>
    <row r="14" spans="1:26" ht="19.5" customHeight="1" thickBot="1" x14ac:dyDescent="0.3">
      <c r="A14" s="39" t="s">
        <v>73</v>
      </c>
      <c r="B14" s="21">
        <f>COUNTA(Santander!I9:I150)</f>
        <v>1</v>
      </c>
      <c r="C14" s="21">
        <f t="shared" si="0"/>
        <v>2</v>
      </c>
      <c r="D14" s="21">
        <f>COUNTIF(Santander!R9:R150,"Probabilidad")</f>
        <v>1</v>
      </c>
      <c r="E14" s="21">
        <f>COUNTIF(Santander!R9:R150,"Impacto")</f>
        <v>1</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1</v>
      </c>
      <c r="R14" s="21">
        <f>COUNTIF(Santander!O9:O150,"Alto")</f>
        <v>0</v>
      </c>
      <c r="S14" s="21">
        <f>COUNTIF(Santander!O9:O150,"Moderado")</f>
        <v>0</v>
      </c>
      <c r="T14" s="21">
        <f>COUNTIF(Santander!O9:O150,"Bajo")</f>
        <v>0</v>
      </c>
      <c r="V14" s="21">
        <f>COUNTIF(Santander!AC9:AC150,"Extremo")</f>
        <v>0</v>
      </c>
      <c r="W14" s="21">
        <f>COUNTIF(Santander!AC9:AC150,"Alto")</f>
        <v>1</v>
      </c>
      <c r="X14" s="21">
        <f>COUNTIF(Santander!AC9:AC150,"Moderado")</f>
        <v>0</v>
      </c>
      <c r="Y14" s="21">
        <f>COUNTIF(Santander!AC9:AC150,"Bajo")</f>
        <v>0</v>
      </c>
    </row>
    <row r="15" spans="1:26" ht="19.5" customHeight="1" thickBot="1" x14ac:dyDescent="0.3">
      <c r="A15" s="39" t="s">
        <v>74</v>
      </c>
      <c r="B15" s="21">
        <f>COUNTA(Risaralda!I9:I150)</f>
        <v>1</v>
      </c>
      <c r="C15" s="21">
        <f t="shared" si="0"/>
        <v>4</v>
      </c>
      <c r="D15" s="21">
        <f>COUNTIF(Risaralda!R9:R150,"Probabilidad")</f>
        <v>3</v>
      </c>
      <c r="E15" s="21">
        <f>COUNTIF(Risaralda!R9:R150,"Impacto")</f>
        <v>1</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0</v>
      </c>
      <c r="S15" s="21">
        <f>COUNTIF(Risaralda!O9:O150,"Moderado")</f>
        <v>1</v>
      </c>
      <c r="T15" s="21">
        <f>COUNTIF(Risaralda!O9:O150,"Bajo")</f>
        <v>0</v>
      </c>
      <c r="V15" s="21">
        <f>COUNTIF(Risaralda!AC9:AC150,"Extremo")</f>
        <v>0</v>
      </c>
      <c r="W15" s="21">
        <f>COUNTIF(Risaralda!AC9:AC150,"Alto")</f>
        <v>0</v>
      </c>
      <c r="X15" s="21">
        <f>COUNTIF(Risaralda!AC9:AC150,"Moderado")</f>
        <v>1</v>
      </c>
      <c r="Y15" s="21">
        <f>COUNTIF(Risaralda!AC9:AC150,"Bajo")</f>
        <v>0</v>
      </c>
    </row>
    <row r="16" spans="1:26" ht="19.5" customHeight="1" thickBot="1" x14ac:dyDescent="0.3">
      <c r="A16" s="39" t="s">
        <v>75</v>
      </c>
      <c r="B16" s="21">
        <f>COUNTA(Vaupes!I99I9:I151)</f>
        <v>1</v>
      </c>
      <c r="C16" s="21">
        <f t="shared" ref="C16" si="1">D16+E16</f>
        <v>4</v>
      </c>
      <c r="D16" s="21">
        <f>COUNTIF(Vaupes!R9:R61,"Probabilidad")</f>
        <v>3</v>
      </c>
      <c r="E16" s="21">
        <f>COUNTIF(Vaupes!R9:R61,"Impacto")</f>
        <v>1</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0</v>
      </c>
      <c r="S16" s="21">
        <f>COUNTIF(Vaupes!O9:O61,"Moderado")</f>
        <v>1</v>
      </c>
      <c r="T16" s="21">
        <f>COUNTIF(Vaupes!O9:O61,"Bajo")</f>
        <v>0</v>
      </c>
      <c r="V16" s="21">
        <f>COUNTIF(Vaupes!AC9:AC61,"Extremo")</f>
        <v>0</v>
      </c>
      <c r="W16" s="21">
        <f>COUNTIF(Vaupes!AC9:AC61,"Alto")</f>
        <v>0</v>
      </c>
      <c r="X16" s="21">
        <f>COUNTIF(Vaupes!AC9:AC61,"Moderado")</f>
        <v>1</v>
      </c>
      <c r="Y16" s="21">
        <f>COUNTIF(Vaupes!AC9:AC61,"Bajo")</f>
        <v>0</v>
      </c>
    </row>
    <row r="17" spans="1:25" ht="19.5" customHeight="1" thickBot="1" x14ac:dyDescent="0.3">
      <c r="A17" s="39" t="s">
        <v>76</v>
      </c>
      <c r="B17" s="21">
        <f>COUNTA(Valle!I9:I152)</f>
        <v>1</v>
      </c>
      <c r="C17" s="21">
        <f t="shared" ref="C17" si="2">D17+E17</f>
        <v>4</v>
      </c>
      <c r="D17" s="21">
        <f>COUNTIF(Valle!R9:R152,"Probabilidad")</f>
        <v>3</v>
      </c>
      <c r="E17" s="21">
        <f>COUNTIF(Valle!R9:R152,"Impacto")</f>
        <v>1</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1</v>
      </c>
      <c r="S17" s="21">
        <f>COUNTIF(Valle!O9:O152,"Moderado")</f>
        <v>0</v>
      </c>
      <c r="T17" s="21">
        <f>COUNTIF(Valle!O9:O152,"Bajo")</f>
        <v>0</v>
      </c>
      <c r="V17" s="21">
        <f>COUNTIF(Valle!AC9:AC152,"Extremo")</f>
        <v>0</v>
      </c>
      <c r="W17" s="21">
        <f>COUNTIF(Valle!AC9:AC152,"Alto")</f>
        <v>0</v>
      </c>
      <c r="X17" s="21">
        <f>COUNTIF(Valle!AC9:AC152,"Moderado")</f>
        <v>1</v>
      </c>
      <c r="Y17" s="21">
        <f>COUNTIF(Valle!AC9:AC152,"Bajo")</f>
        <v>0</v>
      </c>
    </row>
    <row r="18" spans="1:25" x14ac:dyDescent="0.25">
      <c r="A18" s="21"/>
      <c r="B18" s="23">
        <f>SUM(B7:B17)</f>
        <v>11</v>
      </c>
      <c r="C18" s="23">
        <f t="shared" ref="C18:H18" si="3">SUM(C7:C17)</f>
        <v>42</v>
      </c>
      <c r="D18" s="23">
        <f t="shared" si="3"/>
        <v>31</v>
      </c>
      <c r="E18" s="23">
        <f t="shared" si="3"/>
        <v>11</v>
      </c>
      <c r="F18" s="23">
        <f t="shared" si="3"/>
        <v>0</v>
      </c>
      <c r="G18" s="23">
        <f t="shared" si="3"/>
        <v>0</v>
      </c>
      <c r="H18" s="23">
        <f t="shared" si="3"/>
        <v>0</v>
      </c>
      <c r="J18" s="23">
        <f>SUM(J8:J17)</f>
        <v>0</v>
      </c>
      <c r="K18" s="23">
        <f t="shared" ref="K18:O18" si="4">SUM(K8:K17)</f>
        <v>0</v>
      </c>
      <c r="L18" s="23">
        <f t="shared" si="4"/>
        <v>0</v>
      </c>
      <c r="M18" s="23">
        <f t="shared" si="4"/>
        <v>0</v>
      </c>
      <c r="N18" s="23">
        <f t="shared" si="4"/>
        <v>0</v>
      </c>
      <c r="O18" s="23">
        <f t="shared" si="4"/>
        <v>0</v>
      </c>
      <c r="Q18" s="25">
        <f>SUM(Q7:Q17)</f>
        <v>4</v>
      </c>
      <c r="R18" s="25">
        <f t="shared" ref="R18:T18" si="5">SUM(R7:R17)</f>
        <v>5</v>
      </c>
      <c r="S18" s="25">
        <f t="shared" si="5"/>
        <v>2</v>
      </c>
      <c r="T18" s="25">
        <f t="shared" si="5"/>
        <v>0</v>
      </c>
      <c r="V18" s="24">
        <f>SUM(V7:V17)</f>
        <v>0</v>
      </c>
      <c r="W18" s="24">
        <f t="shared" ref="W18:Y18" si="6">SUM(W7:W17)</f>
        <v>4</v>
      </c>
      <c r="X18" s="24">
        <f t="shared" si="6"/>
        <v>7</v>
      </c>
      <c r="Y18" s="24">
        <f t="shared" si="6"/>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294"/>
  <sheetViews>
    <sheetView showGridLines="0" zoomScale="50" zoomScaleNormal="50" workbookViewId="0">
      <selection activeCell="J9" sqref="J9:J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45.85546875" style="255" customWidth="1"/>
    <col min="40" max="40" width="30.28515625" style="255" customWidth="1"/>
    <col min="41" max="41" width="87.28515625" style="255" customWidth="1"/>
    <col min="42" max="43" width="30.28515625" style="256" customWidth="1"/>
    <col min="44" max="44" width="45" style="256" customWidth="1"/>
    <col min="45" max="45" width="33.710937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84"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142.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43.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168</v>
      </c>
      <c r="L9" s="124">
        <v>0.2</v>
      </c>
      <c r="M9" s="123" t="s">
        <v>169</v>
      </c>
      <c r="N9" s="125">
        <v>0.6</v>
      </c>
      <c r="O9" s="126" t="s">
        <v>169</v>
      </c>
      <c r="P9" s="12">
        <v>1</v>
      </c>
      <c r="Q9" s="12" t="s">
        <v>219</v>
      </c>
      <c r="R9" s="12" t="s">
        <v>47</v>
      </c>
      <c r="S9" s="199" t="s">
        <v>118</v>
      </c>
      <c r="T9" s="199" t="s">
        <v>119</v>
      </c>
      <c r="U9" s="199" t="s">
        <v>120</v>
      </c>
      <c r="V9" s="199" t="s">
        <v>121</v>
      </c>
      <c r="W9" s="199" t="s">
        <v>122</v>
      </c>
      <c r="X9" s="14" t="s">
        <v>167</v>
      </c>
      <c r="Y9" s="123" t="s">
        <v>168</v>
      </c>
      <c r="Z9" s="124">
        <v>4.3199999999999995E-2</v>
      </c>
      <c r="AA9" s="123" t="s">
        <v>169</v>
      </c>
      <c r="AB9" s="124">
        <v>0.44999999999999996</v>
      </c>
      <c r="AC9" s="126" t="s">
        <v>169</v>
      </c>
      <c r="AD9" s="127" t="s">
        <v>170</v>
      </c>
      <c r="AE9" s="15"/>
      <c r="AF9" s="15"/>
      <c r="AG9" s="12"/>
      <c r="AH9" s="12" t="s">
        <v>128</v>
      </c>
      <c r="AI9" s="12" t="s">
        <v>171</v>
      </c>
      <c r="AJ9" s="127" t="s">
        <v>172</v>
      </c>
      <c r="AK9" s="127" t="s">
        <v>173</v>
      </c>
      <c r="AL9" s="295" t="s">
        <v>154</v>
      </c>
      <c r="AM9" s="296"/>
      <c r="AN9" s="296" t="s">
        <v>144</v>
      </c>
      <c r="AO9" s="209" t="s">
        <v>220</v>
      </c>
      <c r="AP9" s="210" t="s">
        <v>175</v>
      </c>
      <c r="AQ9" s="211"/>
      <c r="AR9" s="210" t="s">
        <v>150</v>
      </c>
      <c r="AS9" s="297" t="s">
        <v>177</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13"/>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23"/>
      <c r="Z10" s="118"/>
      <c r="AA10" s="123"/>
      <c r="AB10" s="118"/>
      <c r="AC10" s="126"/>
      <c r="AD10" s="128"/>
      <c r="AE10" s="15"/>
      <c r="AF10" s="15"/>
      <c r="AG10" s="12"/>
      <c r="AH10" s="12"/>
      <c r="AI10" s="12"/>
      <c r="AJ10" s="128"/>
      <c r="AK10" s="128"/>
      <c r="AL10" s="269"/>
      <c r="AM10" s="208"/>
      <c r="AN10" s="208"/>
      <c r="AO10" s="209"/>
      <c r="AP10" s="210" t="s">
        <v>175</v>
      </c>
      <c r="AQ10" s="211"/>
      <c r="AR10" s="210" t="s">
        <v>150</v>
      </c>
      <c r="AS10" s="297" t="s">
        <v>180</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c r="I11" s="150"/>
      <c r="J11" s="122"/>
      <c r="K11" s="123"/>
      <c r="L11" s="118"/>
      <c r="M11" s="123"/>
      <c r="N11" s="125"/>
      <c r="O11" s="126"/>
      <c r="P11" s="12">
        <v>3</v>
      </c>
      <c r="Q11" s="12" t="s">
        <v>221</v>
      </c>
      <c r="R11" s="12" t="s">
        <v>47</v>
      </c>
      <c r="S11" s="199" t="s">
        <v>118</v>
      </c>
      <c r="T11" s="199" t="s">
        <v>119</v>
      </c>
      <c r="U11" s="199" t="s">
        <v>120</v>
      </c>
      <c r="V11" s="199" t="s">
        <v>121</v>
      </c>
      <c r="W11" s="199" t="s">
        <v>122</v>
      </c>
      <c r="X11" s="14" t="s">
        <v>182</v>
      </c>
      <c r="Y11" s="123"/>
      <c r="Z11" s="118"/>
      <c r="AA11" s="123"/>
      <c r="AB11" s="118"/>
      <c r="AC11" s="126"/>
      <c r="AD11" s="128"/>
      <c r="AE11" s="15"/>
      <c r="AF11" s="15"/>
      <c r="AG11" s="12"/>
      <c r="AH11" s="12"/>
      <c r="AI11" s="12"/>
      <c r="AJ11" s="129"/>
      <c r="AK11" s="129"/>
      <c r="AL11" s="269"/>
      <c r="AM11" s="208"/>
      <c r="AN11" s="208"/>
      <c r="AO11" s="209"/>
      <c r="AP11" s="210" t="s">
        <v>175</v>
      </c>
      <c r="AQ11" s="211"/>
      <c r="AR11" s="210" t="s">
        <v>150</v>
      </c>
      <c r="AS11" s="297" t="s">
        <v>183</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c r="AF12" s="15"/>
      <c r="AG12" s="12"/>
      <c r="AH12" s="12"/>
      <c r="AI12" s="12"/>
      <c r="AJ12" s="127"/>
      <c r="AK12" s="127"/>
      <c r="AL12" s="269"/>
      <c r="AM12" s="208"/>
      <c r="AN12" s="208"/>
      <c r="AO12" s="209"/>
      <c r="AP12" s="210"/>
      <c r="AQ12" s="211"/>
      <c r="AR12" s="210"/>
      <c r="AS12" s="297" t="s">
        <v>185</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23"/>
      <c r="Z13" s="118"/>
      <c r="AA13" s="123"/>
      <c r="AB13" s="118"/>
      <c r="AC13" s="126"/>
      <c r="AD13" s="128"/>
      <c r="AE13" s="15"/>
      <c r="AF13" s="15"/>
      <c r="AG13" s="12"/>
      <c r="AH13" s="12"/>
      <c r="AI13" s="12"/>
      <c r="AJ13" s="128"/>
      <c r="AK13" s="128"/>
      <c r="AL13" s="269"/>
      <c r="AM13" s="208"/>
      <c r="AN13" s="208"/>
      <c r="AO13" s="209"/>
      <c r="AP13" s="210"/>
      <c r="AQ13" s="211"/>
      <c r="AR13" s="210"/>
      <c r="AS13" s="297" t="s">
        <v>222</v>
      </c>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55"/>
      <c r="B14" s="155"/>
      <c r="C14" s="155"/>
      <c r="D14" s="155"/>
      <c r="E14" s="155"/>
      <c r="F14" s="155"/>
      <c r="G14" s="155"/>
      <c r="H14" s="80"/>
      <c r="I14" s="158"/>
      <c r="J14" s="159"/>
      <c r="K14" s="157"/>
      <c r="L14" s="155"/>
      <c r="M14" s="157"/>
      <c r="N14" s="160"/>
      <c r="O14" s="156"/>
      <c r="P14" s="80">
        <v>6</v>
      </c>
      <c r="Q14" s="80"/>
      <c r="R14" s="80" t="s">
        <v>186</v>
      </c>
      <c r="S14" s="298"/>
      <c r="T14" s="298"/>
      <c r="U14" s="298"/>
      <c r="V14" s="298"/>
      <c r="W14" s="298"/>
      <c r="X14" s="81"/>
      <c r="Y14" s="157"/>
      <c r="Z14" s="155"/>
      <c r="AA14" s="157"/>
      <c r="AB14" s="155"/>
      <c r="AC14" s="156"/>
      <c r="AD14" s="161"/>
      <c r="AE14" s="82"/>
      <c r="AF14" s="82"/>
      <c r="AG14" s="80"/>
      <c r="AH14" s="80"/>
      <c r="AI14" s="80"/>
      <c r="AJ14" s="161"/>
      <c r="AK14" s="161"/>
      <c r="AL14" s="272"/>
      <c r="AM14" s="216"/>
      <c r="AN14" s="216"/>
      <c r="AO14" s="217"/>
      <c r="AP14" s="299"/>
      <c r="AQ14" s="300"/>
      <c r="AR14" s="299"/>
      <c r="AS14" s="301"/>
      <c r="AT14" s="46"/>
      <c r="AU14" s="46" t="str">
        <f t="shared" si="0"/>
        <v/>
      </c>
      <c r="AV14" s="45"/>
      <c r="AW14" s="45" t="str">
        <f t="shared" si="1"/>
        <v/>
      </c>
      <c r="AX14" s="46"/>
      <c r="AY14" s="46" t="str">
        <f t="shared" si="2"/>
        <v/>
      </c>
      <c r="AZ14" s="70"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302" t="s">
        <v>223</v>
      </c>
      <c r="AU20" s="303"/>
      <c r="AV20" s="303"/>
      <c r="AW20" s="303"/>
      <c r="AX20" s="303"/>
      <c r="AY20" s="303"/>
      <c r="AZ20" s="303"/>
      <c r="BA20" s="304"/>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8">
    <mergeCell ref="AL9:AL14"/>
    <mergeCell ref="AM9:AM14"/>
    <mergeCell ref="AN9:AN14"/>
    <mergeCell ref="AL17:AS23"/>
    <mergeCell ref="AT20:BA20"/>
    <mergeCell ref="AT21:BA22"/>
    <mergeCell ref="AT23:BA23"/>
    <mergeCell ref="AO9:AO14"/>
    <mergeCell ref="AL1:AM2"/>
    <mergeCell ref="AO1:AY1"/>
    <mergeCell ref="AO2:AY2"/>
    <mergeCell ref="AT4:BA4"/>
    <mergeCell ref="AL5:AS5"/>
    <mergeCell ref="AT5:BA7"/>
    <mergeCell ref="AL6:AS6"/>
    <mergeCell ref="AL7:AO7"/>
    <mergeCell ref="AP7:AS7"/>
    <mergeCell ref="AB9:AB14"/>
    <mergeCell ref="AC9:AC14"/>
    <mergeCell ref="AD9:AD14"/>
    <mergeCell ref="AJ9:AJ11"/>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s>
  <conditionalFormatting sqref="K9">
    <cfRule type="cellIs" dxfId="1270" priority="40" operator="equal">
      <formula>"Muy Baja"</formula>
    </cfRule>
    <cfRule type="cellIs" dxfId="1269" priority="36" operator="equal">
      <formula>"Muy Alta"</formula>
    </cfRule>
    <cfRule type="cellIs" dxfId="1268" priority="37" operator="equal">
      <formula>"Alta"</formula>
    </cfRule>
    <cfRule type="cellIs" dxfId="1267" priority="38" operator="equal">
      <formula>"Media"</formula>
    </cfRule>
    <cfRule type="cellIs" dxfId="1266" priority="39" operator="equal">
      <formula>"Baja"</formula>
    </cfRule>
  </conditionalFormatting>
  <conditionalFormatting sqref="M9">
    <cfRule type="cellIs" dxfId="1265" priority="35" operator="equal">
      <formula>"Leve"</formula>
    </cfRule>
    <cfRule type="cellIs" dxfId="1264" priority="34" operator="equal">
      <formula>"Menor"</formula>
    </cfRule>
    <cfRule type="cellIs" dxfId="1263" priority="33" operator="equal">
      <formula>"Moderado"</formula>
    </cfRule>
    <cfRule type="cellIs" dxfId="1262" priority="32" operator="equal">
      <formula>"Mayor"</formula>
    </cfRule>
    <cfRule type="cellIs" dxfId="1261" priority="31" operator="equal">
      <formula>"Catastrófico"</formula>
    </cfRule>
  </conditionalFormatting>
  <conditionalFormatting sqref="O9">
    <cfRule type="cellIs" dxfId="1260" priority="30" operator="equal">
      <formula>"Bajo"</formula>
    </cfRule>
    <cfRule type="cellIs" dxfId="1259" priority="29" operator="equal">
      <formula>"Moderado"</formula>
    </cfRule>
    <cfRule type="cellIs" dxfId="1258" priority="28" operator="equal">
      <formula>"Alto"</formula>
    </cfRule>
    <cfRule type="cellIs" dxfId="1257" priority="27" operator="equal">
      <formula>"Extremo"</formula>
    </cfRule>
  </conditionalFormatting>
  <conditionalFormatting sqref="Y9">
    <cfRule type="cellIs" dxfId="1256" priority="26" operator="equal">
      <formula>"Muy Baja"</formula>
    </cfRule>
    <cfRule type="cellIs" dxfId="1255" priority="25" operator="equal">
      <formula>"Baja"</formula>
    </cfRule>
    <cfRule type="cellIs" dxfId="1254" priority="24" operator="equal">
      <formula>"Media"</formula>
    </cfRule>
    <cfRule type="cellIs" dxfId="1253" priority="23" operator="equal">
      <formula>"Alta"</formula>
    </cfRule>
    <cfRule type="cellIs" dxfId="1252" priority="22" operator="equal">
      <formula>"Muy Alta"</formula>
    </cfRule>
  </conditionalFormatting>
  <conditionalFormatting sqref="AA9">
    <cfRule type="cellIs" dxfId="1251" priority="20" operator="equal">
      <formula>"Menor"</formula>
    </cfRule>
    <cfRule type="cellIs" dxfId="1250" priority="21" operator="equal">
      <formula>"Leve"</formula>
    </cfRule>
    <cfRule type="cellIs" dxfId="1249" priority="17" operator="equal">
      <formula>"Catastrófico"</formula>
    </cfRule>
    <cfRule type="cellIs" dxfId="1248" priority="18" operator="equal">
      <formula>"Mayor"</formula>
    </cfRule>
    <cfRule type="cellIs" dxfId="1247" priority="19" operator="equal">
      <formula>"Moderado"</formula>
    </cfRule>
  </conditionalFormatting>
  <conditionalFormatting sqref="AC9">
    <cfRule type="cellIs" dxfId="1246" priority="13" operator="equal">
      <formula>"Extremo"</formula>
    </cfRule>
    <cfRule type="cellIs" dxfId="1245" priority="16" operator="equal">
      <formula>"Bajo"</formula>
    </cfRule>
    <cfRule type="cellIs" dxfId="1244" priority="15" operator="equal">
      <formula>"Moderado"</formula>
    </cfRule>
    <cfRule type="cellIs" dxfId="1243" priority="14" operator="equal">
      <formula>"Alto"</formula>
    </cfRule>
  </conditionalFormatting>
  <conditionalFormatting sqref="AN9:AN14">
    <cfRule type="containsText" dxfId="1242" priority="6" operator="containsText" text="BUENO">
      <formula>NOT(ISERROR(SEARCH("BUENO",AN9)))</formula>
    </cfRule>
    <cfRule type="containsText" dxfId="1241" priority="5" operator="containsText" text="REGULAR">
      <formula>NOT(ISERROR(SEARCH("REGULAR",AN9)))</formula>
    </cfRule>
    <cfRule type="containsText" dxfId="1240" priority="4" operator="containsText" text="MALO">
      <formula>NOT(ISERROR(SEARCH("MALO",AN9)))</formula>
    </cfRule>
  </conditionalFormatting>
  <conditionalFormatting sqref="AT9:AT14 AV9:AV14 AX9:AX14">
    <cfRule type="cellIs" dxfId="1239" priority="12" operator="equal">
      <formula>0</formula>
    </cfRule>
    <cfRule type="cellIs" dxfId="1238" priority="11" operator="equal">
      <formula>50</formula>
    </cfRule>
    <cfRule type="cellIs" dxfId="1237" priority="10" operator="equal">
      <formula>100</formula>
    </cfRule>
  </conditionalFormatting>
  <conditionalFormatting sqref="AU9:AU14 AW9:AW14 BJ9:BJ14 BJ17:BJ23 AT23">
    <cfRule type="containsText" dxfId="1236" priority="9" operator="containsText" text="MALO">
      <formula>NOT(ISERROR(SEARCH("MALO",AT9)))</formula>
    </cfRule>
    <cfRule type="containsText" dxfId="1235" priority="8" operator="containsText" text="BUENO">
      <formula>NOT(ISERROR(SEARCH("BUENO",AT9)))</formula>
    </cfRule>
    <cfRule type="containsText" dxfId="1234" priority="7" operator="containsText" text="REGULAR">
      <formula>NOT(ISERROR(SEARCH("REGULAR",AT9)))</formula>
    </cfRule>
  </conditionalFormatting>
  <conditionalFormatting sqref="AY9:AZ256 AT20">
    <cfRule type="containsText" dxfId="1233" priority="3" operator="containsText" text="MALO">
      <formula>NOT(ISERROR(SEARCH("MALO",AT9)))</formula>
    </cfRule>
    <cfRule type="containsText" dxfId="1232" priority="2" operator="containsText" text="BUENO">
      <formula>NOT(ISERROR(SEARCH("BUENO",AT9)))</formula>
    </cfRule>
    <cfRule type="containsText" dxfId="1231" priority="1" operator="containsText" text="REGULAR">
      <formula>NOT(ISERROR(SEARCH("REGULAR",AT9)))</formula>
    </cfRule>
  </conditionalFormatting>
  <dataValidations count="8">
    <dataValidation type="list" operator="lessThanOrEqual" allowBlank="1" showInputMessage="1" showErrorMessage="1" sqref="AN9" xr:uid="{92B70077-5447-428E-9360-038395BD85E3}">
      <formula1>"BUENO,REGULAR,MALO,NO APLICA"</formula1>
    </dataValidation>
    <dataValidation type="list" allowBlank="1" showInputMessage="1" showErrorMessage="1" error="Por favor una Opcion Valida" sqref="AM9:AM14" xr:uid="{481F9938-031A-4C86-8BB2-FA7047E64EC0}">
      <formula1>"SI,NO,NO APLICA"</formula1>
    </dataValidation>
    <dataValidation type="list" allowBlank="1" showInputMessage="1" showErrorMessage="1" sqref="AR9:AR14 AP9:AP14" xr:uid="{5B68E0D6-44D3-4C50-B7BD-C7B7B9C62C93}">
      <formula1>"SI,NO,NO APLICA"</formula1>
    </dataValidation>
    <dataValidation operator="notEqual" allowBlank="1" showInputMessage="1" showErrorMessage="1" sqref="AU9:AU14 AW9:AW14" xr:uid="{B1E84C6C-4288-425B-AC49-4D5A9F1F3887}"/>
    <dataValidation type="list" errorStyle="information" operator="notEqual" allowBlank="1" showInputMessage="1" showErrorMessage="1" errorTitle="OPORTUNIDAD" error="No es opcion valida" sqref="AX9:AX14" xr:uid="{E2E300FB-2A70-4F42-943E-0331F4A3226A}">
      <formula1>"BUENO,REGULAR,MALO,NO APLICA"</formula1>
    </dataValidation>
    <dataValidation type="list" allowBlank="1" showInputMessage="1" showErrorMessage="1" error="Por favor una Opcion Valida" sqref="AL9:AL14" xr:uid="{86B23F18-3019-48C9-A4C1-2982E1D59A5F}">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ABC2BADB-6B7A-49C4-AB42-D5A914FF51BD}">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C12CBF71-DEDE-4B8C-9332-603A151CEF0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294"/>
  <sheetViews>
    <sheetView showGridLines="0" zoomScale="40" zoomScaleNormal="40" workbookViewId="0">
      <selection activeCell="N9" sqref="N9:N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45.425781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86.2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74.2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182.25" customHeight="1" thickBot="1" x14ac:dyDescent="0.25">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196</v>
      </c>
      <c r="L9" s="124">
        <v>1</v>
      </c>
      <c r="M9" s="123" t="s">
        <v>115</v>
      </c>
      <c r="N9" s="125">
        <v>1</v>
      </c>
      <c r="O9" s="126" t="s">
        <v>116</v>
      </c>
      <c r="P9" s="12">
        <v>1</v>
      </c>
      <c r="Q9" s="53" t="s">
        <v>224</v>
      </c>
      <c r="R9" s="53" t="s">
        <v>47</v>
      </c>
      <c r="S9" s="305" t="s">
        <v>118</v>
      </c>
      <c r="T9" s="305" t="s">
        <v>119</v>
      </c>
      <c r="U9" s="305" t="s">
        <v>120</v>
      </c>
      <c r="V9" s="305" t="s">
        <v>121</v>
      </c>
      <c r="W9" s="305" t="s">
        <v>122</v>
      </c>
      <c r="X9" s="52" t="s">
        <v>225</v>
      </c>
      <c r="Y9" s="123" t="s">
        <v>191</v>
      </c>
      <c r="Z9" s="162">
        <v>0.6</v>
      </c>
      <c r="AA9" s="123" t="s">
        <v>125</v>
      </c>
      <c r="AB9" s="124">
        <v>0.75</v>
      </c>
      <c r="AC9" s="126" t="s">
        <v>126</v>
      </c>
      <c r="AD9" s="127" t="s">
        <v>170</v>
      </c>
      <c r="AE9" s="15"/>
      <c r="AF9" s="15"/>
      <c r="AG9" s="12"/>
      <c r="AH9" s="12" t="s">
        <v>128</v>
      </c>
      <c r="AI9" s="12" t="s">
        <v>171</v>
      </c>
      <c r="AJ9" s="127" t="s">
        <v>172</v>
      </c>
      <c r="AK9" s="127" t="s">
        <v>173</v>
      </c>
      <c r="AL9" s="269" t="s">
        <v>226</v>
      </c>
      <c r="AM9" s="208" t="s">
        <v>175</v>
      </c>
      <c r="AN9" s="208" t="s">
        <v>147</v>
      </c>
      <c r="AO9" s="209" t="s">
        <v>227</v>
      </c>
      <c r="AP9" s="210" t="s">
        <v>175</v>
      </c>
      <c r="AQ9" s="211"/>
      <c r="AR9" s="210" t="s">
        <v>175</v>
      </c>
      <c r="AS9" s="38" t="s">
        <v>177</v>
      </c>
      <c r="AT9" s="45" t="s">
        <v>243</v>
      </c>
      <c r="AU9" s="45" t="str">
        <f>IF(AT9="Sí, Reporta evidencia y ES coherente","BUENO",IF(AT9="Sí y No reporta evidencia","REGULAR",IF(AT9="No y Sí reporta evidencia","REGULAR",
IF(AT9="Sí, Reporta evidencia y  NO es coherente","REGULAR",
IF(AT9="No y No reporta evidencia","MALO",
IF(AT9="N/A","No Aplica",IF(AT9="","")))))))</f>
        <v>REGULAR</v>
      </c>
      <c r="AV9" s="45" t="s">
        <v>242</v>
      </c>
      <c r="AW9" s="45" t="str">
        <f>IF(AV9="BUENO","BUENO",
IF(AV9="REGULAR","REGULAR",
IF(AV9="MALO","MALO",
IF(AV9="Resultado Indicador: BUENO/No reporta Evidencia","REGULAR",
IF(AV9="Resultado Indicador: REGULAR/No reporta Evidencia","REGULAR",
IF(AV9="Se materializó el riesgo","MALO",
IF(AV9="NO APLICA","NO APLICA",
IF(AV9="",""))))))))</f>
        <v>MALO</v>
      </c>
      <c r="AX9" s="45" t="s">
        <v>147</v>
      </c>
      <c r="AY9" s="45" t="str">
        <f>IF(AX9="BUENO","BUENO",
IF(AX9="REGULAR","REGULAR",
IF(AX9="MALO","MALO",
IF(AX9="NO APLICA","NO APLICA",
IF(AX9="","")))))</f>
        <v>REGULAR</v>
      </c>
      <c r="AZ9" s="68" t="str">
        <f>IF(BB9&gt;=84,"BUENO",
IF(BB9&gt;=51,"REGULAR",
IF(BB9=0,"  ",
IF(BB9&lt;=50,"MALO"))))</f>
        <v>REGULAR</v>
      </c>
      <c r="BA9" s="271" t="s">
        <v>248</v>
      </c>
      <c r="BB9" s="41">
        <f>((IF(AU9="BUENO","100",IF(AU9="REGULAR","75",IF(AU9="MALO","50",IF(AU9="NA","0",IF(AU9="","0"))))))
+(IF(AW9="BUENO","100",IF(AW9="REGULAR","75",IF(AW9="MALO","50",IF(AW9="NA","NA",IF(AW9="","0"))))))
+(IF(AY9="BUENO","100",IF(AY9="MALO","0",IF(AY9="REGULAR","75")))))
/((IF(AT9&lt;&gt;"NO APLICA","1"))+(IF(AV9&lt;&gt;"NO APLICA","1"))+IF(AX9&lt;&gt;"NO APLICA","1"))</f>
        <v>66.666666666666671</v>
      </c>
      <c r="BC9" s="41" t="e">
        <f>BD9/BE9</f>
        <v>#REF!</v>
      </c>
      <c r="BD9" s="41">
        <f>((IF(AU9="BUENO","100",IF(AU9="REGULAR","75",IF(AU9="MALO","50",IF(AU9="NA","0",IF(AU9="","0"))))))
+(IF(AW9="BUENO","100",IF(AW9="REGULAR","75",IF(AW9="MALO","50",IF(AW9="NA","NA",IF(AW9="","0"))))))
+(IF(AY9="BUENO","100",IF(AY9="MALO","1",IF(AY9="REGULAR","75",IF(AY9="NO APLICA","0",))))))</f>
        <v>200</v>
      </c>
      <c r="BE9" s="41" t="e">
        <f>((IF(AT9&lt;&gt;"NO APLICA","1"))+(IF(AV9&lt;&gt;"NO APLICA","1"))+IF(AX9&lt;&gt;"NO APLICA","1"))+(IF(#REF!="SI","3"))</f>
        <v>#REF!</v>
      </c>
      <c r="BF9" s="42" t="str">
        <f>((
IF(AU9="BUENO","100",
IF(AU9="REGULAR","50",
IF(AU9="MALO","0",
IF(AU9="NO APLICA","NA",
IF(AU9="","")))))))</f>
        <v>50</v>
      </c>
      <c r="BG9" s="43" t="str">
        <f>IF(AW9="BUENO","100",
IF(AW9="REGULAR","50",
IF(AW9="MALO","0",
IF(AW9="NO APLICA","NA",
IF(AW9="","0")))))</f>
        <v>0</v>
      </c>
      <c r="BH9" s="43" t="str">
        <f>IF(AY9="BUENO","100",
IF(AY9="MALO","0",
IF(AY9="REGULAR","75",
IF(AY9="N/A","80",
IF(AY9="","0")))))</f>
        <v>75</v>
      </c>
      <c r="BI9" s="40"/>
      <c r="BJ9" s="44" t="e">
        <f>((IF(AT9&lt;&gt;"NO APLICA","1"))+(IF(AV9&lt;&gt;"NO APLICA","1"))+IF(AX9&lt;&gt;"NO APLICA","1"))+(IF(#REF!="SI","1"))</f>
        <v>#REF!</v>
      </c>
      <c r="BK9" s="67">
        <f>((IF(AU9="BUENO","100",IF(AU9="REGULAR","75",IF(AU9="MALO","50",IF(AU9="NA","0",IF(AU9="","0"))))))
+(IF(AW9="BUENO","100",IF(AW9="REGULAR","75",IF(AW9="MALO","50",IF(AW9="NA","NA",IF(AW9="","0"))))))
+(IF(AY9="BUENO","100",IF(AY9="MALO","1",IF(AY9="REGULAR","75",IF(AY9="NO APLICA","0",))))))</f>
        <v>200</v>
      </c>
      <c r="BL9" s="48" t="e">
        <f>BK9/BJ9</f>
        <v>#REF!</v>
      </c>
      <c r="BM9" s="40"/>
      <c r="BN9" s="40"/>
      <c r="BO9" s="40"/>
    </row>
    <row r="10" spans="1:67" ht="97.5" customHeight="1" x14ac:dyDescent="0.3">
      <c r="A10" s="118"/>
      <c r="B10" s="118"/>
      <c r="C10" s="118"/>
      <c r="D10" s="118"/>
      <c r="E10" s="118"/>
      <c r="F10" s="118"/>
      <c r="G10" s="118"/>
      <c r="H10" s="12"/>
      <c r="I10" s="150"/>
      <c r="J10" s="122"/>
      <c r="K10" s="123"/>
      <c r="L10" s="118"/>
      <c r="M10" s="123"/>
      <c r="N10" s="125"/>
      <c r="O10" s="126"/>
      <c r="P10" s="12">
        <v>2</v>
      </c>
      <c r="Q10" s="53" t="s">
        <v>228</v>
      </c>
      <c r="R10" s="53" t="s">
        <v>21</v>
      </c>
      <c r="S10" s="305" t="s">
        <v>137</v>
      </c>
      <c r="T10" s="305" t="s">
        <v>119</v>
      </c>
      <c r="U10" s="305" t="s">
        <v>120</v>
      </c>
      <c r="V10" s="305" t="s">
        <v>138</v>
      </c>
      <c r="W10" s="305" t="s">
        <v>122</v>
      </c>
      <c r="X10" s="52" t="s">
        <v>171</v>
      </c>
      <c r="Y10" s="123"/>
      <c r="Z10" s="163"/>
      <c r="AA10" s="123"/>
      <c r="AB10" s="118"/>
      <c r="AC10" s="126"/>
      <c r="AD10" s="128"/>
      <c r="AE10" s="15"/>
      <c r="AF10" s="15"/>
      <c r="AG10" s="12"/>
      <c r="AH10" s="12"/>
      <c r="AI10" s="12"/>
      <c r="AJ10" s="128"/>
      <c r="AK10" s="128"/>
      <c r="AL10" s="269"/>
      <c r="AM10" s="208"/>
      <c r="AN10" s="208"/>
      <c r="AO10" s="209"/>
      <c r="AP10" s="210" t="s">
        <v>175</v>
      </c>
      <c r="AQ10" s="211"/>
      <c r="AR10" s="210" t="s">
        <v>175</v>
      </c>
      <c r="AS10" s="306" t="s">
        <v>180</v>
      </c>
      <c r="AT10" s="45" t="s">
        <v>243</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REGULAR</v>
      </c>
      <c r="AV10" s="45" t="s">
        <v>242</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MALO</v>
      </c>
      <c r="AX10" s="45" t="s">
        <v>147</v>
      </c>
      <c r="AY10" s="45" t="str">
        <f t="shared" ref="AY10:AY14" si="2">IF(AX10="BUENO","BUENO",
IF(AX10="REGULAR","REGULAR",
IF(AX10="MALO","MALO",
IF(AX10="NO APLICA","NO APLICA",
IF(AX10="","")))))</f>
        <v>REGULAR</v>
      </c>
      <c r="AZ10" s="68" t="str">
        <f t="shared" ref="AZ10:AZ14" si="3">IF(BB10&gt;=84,"BUENO",
IF(BB10&gt;=51,"REGULAR",
IF(BB10=0,"  ",
IF(BB10&lt;=50,"MALO"))))</f>
        <v>REGULAR</v>
      </c>
      <c r="BA10" s="271" t="s">
        <v>249</v>
      </c>
      <c r="BB10" s="41">
        <f t="shared" ref="BB10:BB73" si="4">((IF(AU10="BUENO","100",IF(AU10="REGULAR","75",IF(AU10="MALO","50",IF(AU10="NA","0",IF(AU10="","0"))))))
+(IF(AW10="BUENO","100",IF(AW10="REGULAR","75",IF(AW10="MALO","50",IF(AW10="NA","NA",IF(AW10="","0"))))))
+(IF(AY10="BUENO","100",IF(AY10="MALO","0",IF(AY10="REGULAR","75")))))
/((IF(AT10&lt;&gt;"NO APLICA","1"))+(IF(AV10&lt;&gt;"NO APLICA","1"))+IF(AX10&lt;&gt;"NO APLICA","1"))</f>
        <v>66.666666666666671</v>
      </c>
      <c r="BC10" s="41" t="e">
        <f t="shared" ref="BC10:BC14" si="5">BD10/BE10</f>
        <v>#REF!</v>
      </c>
      <c r="BD10" s="41">
        <f t="shared" ref="BD10:BD14" si="6">((IF(AU10="BUENO","100",IF(AU10="REGULAR","75",IF(AU10="MALO","50",IF(AU10="NA","0",IF(AU10="","0"))))))
+(IF(AW10="BUENO","100",IF(AW10="REGULAR","75",IF(AW10="MALO","50",IF(AW10="NA","NA",IF(AW10="","0"))))))
+(IF(AY10="BUENO","100",IF(AY10="MALO","1",IF(AY10="REGULAR","75",IF(AY10="NO APLICA","0",))))))</f>
        <v>200</v>
      </c>
      <c r="BE10" s="41" t="e">
        <f>((IF(AT10&lt;&gt;"NO APLICA","1"))+(IF(AV10&lt;&gt;"NO APLICA","1"))+IF(AX10&lt;&gt;"NO APLICA","1"))+(IF(#REF!="SI","3"))</f>
        <v>#REF!</v>
      </c>
      <c r="BF10" s="42" t="str">
        <f t="shared" ref="BF10:BF73" si="7">((
IF(AU10="BUENO","100",
IF(AU10="REGULAR","50",
IF(AU10="MALO","0",
IF(AU10="NO APLICA","NA",
IF(AU10="","")))))))</f>
        <v>50</v>
      </c>
      <c r="BG10" s="43" t="str">
        <f t="shared" ref="BG10:BG73" si="8">IF(AW10="BUENO","100",
IF(AW10="REGULAR","50",
IF(AW10="MALO","0",
IF(AW10="NO APLICA","NA",
IF(AW10="","0")))))</f>
        <v>0</v>
      </c>
      <c r="BH10" s="43" t="str">
        <f t="shared" ref="BH10:BH14" si="9">IF(AY10="BUENO","100",
IF(AY10="MALO","0",
IF(AY10="REGULAR","75",
IF(AY10="N/A","80",
IF(AY10="","0")))))</f>
        <v>75</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200</v>
      </c>
      <c r="BL10" s="48" t="e">
        <f t="shared" ref="BL10:BL14" si="11">BK10/BJ10</f>
        <v>#REF!</v>
      </c>
      <c r="BM10" s="40"/>
      <c r="BN10" s="40"/>
      <c r="BO10" s="40"/>
    </row>
    <row r="11" spans="1:67" ht="97.5" customHeight="1" x14ac:dyDescent="0.3">
      <c r="A11" s="118"/>
      <c r="B11" s="118"/>
      <c r="C11" s="118"/>
      <c r="D11" s="118"/>
      <c r="E11" s="118"/>
      <c r="F11" s="118"/>
      <c r="G11" s="118"/>
      <c r="H11" s="12"/>
      <c r="I11" s="150"/>
      <c r="J11" s="122"/>
      <c r="K11" s="123"/>
      <c r="L11" s="118"/>
      <c r="M11" s="123"/>
      <c r="N11" s="125"/>
      <c r="O11" s="126"/>
      <c r="P11" s="12">
        <v>3</v>
      </c>
      <c r="Q11" s="53"/>
      <c r="R11" s="53" t="s">
        <v>186</v>
      </c>
      <c r="S11" s="305"/>
      <c r="T11" s="305"/>
      <c r="U11" s="305"/>
      <c r="V11" s="305"/>
      <c r="W11" s="305"/>
      <c r="X11" s="52"/>
      <c r="Y11" s="123"/>
      <c r="Z11" s="163"/>
      <c r="AA11" s="123"/>
      <c r="AB11" s="118"/>
      <c r="AC11" s="126"/>
      <c r="AD11" s="128"/>
      <c r="AE11" s="15"/>
      <c r="AF11" s="15"/>
      <c r="AG11" s="12"/>
      <c r="AH11" s="12"/>
      <c r="AI11" s="12"/>
      <c r="AJ11" s="129"/>
      <c r="AK11" s="129"/>
      <c r="AL11" s="269"/>
      <c r="AM11" s="208"/>
      <c r="AN11" s="208"/>
      <c r="AO11" s="209"/>
      <c r="AP11" s="210"/>
      <c r="AQ11" s="211"/>
      <c r="AR11" s="210"/>
      <c r="AS11" s="212"/>
      <c r="AT11" s="45"/>
      <c r="AU11" s="45" t="str">
        <f t="shared" si="0"/>
        <v/>
      </c>
      <c r="AV11" s="45"/>
      <c r="AW11" s="45" t="str">
        <f t="shared" si="1"/>
        <v/>
      </c>
      <c r="AX11" s="45"/>
      <c r="AY11" s="45" t="str">
        <f t="shared" si="2"/>
        <v/>
      </c>
      <c r="AZ11" s="68" t="str">
        <f t="shared" si="3"/>
        <v xml:space="preserve">  </v>
      </c>
      <c r="BA11" s="214"/>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7">
        <f t="shared" si="10"/>
        <v>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53"/>
      <c r="R12" s="53" t="s">
        <v>186</v>
      </c>
      <c r="S12" s="305"/>
      <c r="T12" s="305"/>
      <c r="U12" s="305"/>
      <c r="V12" s="305"/>
      <c r="W12" s="305"/>
      <c r="X12" s="52"/>
      <c r="Y12" s="123"/>
      <c r="Z12" s="163"/>
      <c r="AA12" s="123"/>
      <c r="AB12" s="118"/>
      <c r="AC12" s="126"/>
      <c r="AD12" s="128"/>
      <c r="AE12" s="15"/>
      <c r="AF12" s="15"/>
      <c r="AG12" s="12"/>
      <c r="AH12" s="12"/>
      <c r="AI12" s="12"/>
      <c r="AJ12" s="127"/>
      <c r="AK12" s="127"/>
      <c r="AL12" s="269"/>
      <c r="AM12" s="208"/>
      <c r="AN12" s="208"/>
      <c r="AO12" s="209"/>
      <c r="AP12" s="210"/>
      <c r="AQ12" s="211"/>
      <c r="AR12" s="210"/>
      <c r="AS12" s="212"/>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23"/>
      <c r="Z13" s="163"/>
      <c r="AA13" s="123"/>
      <c r="AB13" s="118"/>
      <c r="AC13" s="126"/>
      <c r="AD13" s="128"/>
      <c r="AE13" s="15"/>
      <c r="AF13" s="15"/>
      <c r="AG13" s="12"/>
      <c r="AH13" s="12"/>
      <c r="AI13" s="12"/>
      <c r="AJ13" s="128"/>
      <c r="AK13" s="128"/>
      <c r="AL13" s="269"/>
      <c r="AM13" s="208"/>
      <c r="AN13" s="208"/>
      <c r="AO13" s="209"/>
      <c r="AP13" s="210"/>
      <c r="AQ13" s="211"/>
      <c r="AR13" s="210"/>
      <c r="AS13" s="212"/>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c r="I14" s="151"/>
      <c r="J14" s="122"/>
      <c r="K14" s="123"/>
      <c r="L14" s="118"/>
      <c r="M14" s="123"/>
      <c r="N14" s="125"/>
      <c r="O14" s="126"/>
      <c r="P14" s="12">
        <v>6</v>
      </c>
      <c r="Q14" s="12"/>
      <c r="R14" s="12" t="s">
        <v>186</v>
      </c>
      <c r="S14" s="199"/>
      <c r="T14" s="199"/>
      <c r="U14" s="199"/>
      <c r="V14" s="199"/>
      <c r="W14" s="199"/>
      <c r="X14" s="14"/>
      <c r="Y14" s="123"/>
      <c r="Z14" s="163"/>
      <c r="AA14" s="123"/>
      <c r="AB14" s="118"/>
      <c r="AC14" s="126"/>
      <c r="AD14" s="129"/>
      <c r="AE14" s="15"/>
      <c r="AF14" s="15"/>
      <c r="AG14" s="12"/>
      <c r="AH14" s="12"/>
      <c r="AI14" s="12"/>
      <c r="AJ14" s="129"/>
      <c r="AK14" s="129"/>
      <c r="AL14" s="272"/>
      <c r="AM14" s="216"/>
      <c r="AN14" s="216"/>
      <c r="AO14" s="217"/>
      <c r="AP14" s="210"/>
      <c r="AQ14" s="211"/>
      <c r="AR14" s="210"/>
      <c r="AS14" s="212"/>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9:AL14"/>
    <mergeCell ref="AM9:AM14"/>
    <mergeCell ref="AN9:AN14"/>
    <mergeCell ref="AL17:AS23"/>
    <mergeCell ref="AT21:BA22"/>
    <mergeCell ref="AT23:BA23"/>
    <mergeCell ref="AO9:AO14"/>
    <mergeCell ref="AL1:AM2"/>
    <mergeCell ref="AO1:AY1"/>
    <mergeCell ref="AO2:AY2"/>
    <mergeCell ref="AT4:BA4"/>
    <mergeCell ref="AL5:AS5"/>
    <mergeCell ref="AT5:BA7"/>
    <mergeCell ref="AL6:AS6"/>
    <mergeCell ref="AL7:AO7"/>
    <mergeCell ref="AP7:AS7"/>
    <mergeCell ref="AD9:AD14"/>
    <mergeCell ref="AJ9:AJ11"/>
    <mergeCell ref="AK9:AK11"/>
    <mergeCell ref="AJ12:AJ14"/>
    <mergeCell ref="AK12:AK14"/>
    <mergeCell ref="AB9:AB14"/>
    <mergeCell ref="AC9:AC14"/>
    <mergeCell ref="O9:O14"/>
    <mergeCell ref="Y9:Y14"/>
    <mergeCell ref="Z9:Z14"/>
    <mergeCell ref="AA9:AA14"/>
    <mergeCell ref="N9:N14"/>
    <mergeCell ref="A9:A14"/>
    <mergeCell ref="B9:B14"/>
    <mergeCell ref="C9:C14"/>
    <mergeCell ref="D9:D14"/>
    <mergeCell ref="E9:E14"/>
    <mergeCell ref="F9:F14"/>
    <mergeCell ref="G9:G14"/>
    <mergeCell ref="I9:I14"/>
    <mergeCell ref="J9:J14"/>
    <mergeCell ref="K9:K14"/>
    <mergeCell ref="L9:L14"/>
    <mergeCell ref="M9:M14"/>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s>
  <conditionalFormatting sqref="K9">
    <cfRule type="cellIs" dxfId="1230" priority="37" operator="equal">
      <formula>"Muy Baja"</formula>
    </cfRule>
    <cfRule type="cellIs" dxfId="1229" priority="36" operator="equal">
      <formula>"Baja"</formula>
    </cfRule>
    <cfRule type="cellIs" dxfId="1228" priority="35" operator="equal">
      <formula>"Media"</formula>
    </cfRule>
    <cfRule type="cellIs" dxfId="1227" priority="34" operator="equal">
      <formula>"Alta"</formula>
    </cfRule>
    <cfRule type="cellIs" dxfId="1226" priority="33" operator="equal">
      <formula>"Muy Alta"</formula>
    </cfRule>
  </conditionalFormatting>
  <conditionalFormatting sqref="M9">
    <cfRule type="cellIs" dxfId="1225" priority="32" operator="equal">
      <formula>"Leve"</formula>
    </cfRule>
    <cfRule type="cellIs" dxfId="1224" priority="31" operator="equal">
      <formula>"Menor"</formula>
    </cfRule>
    <cfRule type="cellIs" dxfId="1223" priority="30" operator="equal">
      <formula>"Moderado"</formula>
    </cfRule>
    <cfRule type="cellIs" dxfId="1222" priority="29" operator="equal">
      <formula>"Mayor"</formula>
    </cfRule>
    <cfRule type="cellIs" dxfId="1221" priority="28" operator="equal">
      <formula>"Catastrófico"</formula>
    </cfRule>
  </conditionalFormatting>
  <conditionalFormatting sqref="O9">
    <cfRule type="cellIs" dxfId="1220" priority="27" operator="equal">
      <formula>"Bajo"</formula>
    </cfRule>
    <cfRule type="cellIs" dxfId="1219" priority="26" operator="equal">
      <formula>"Moderado"</formula>
    </cfRule>
    <cfRule type="cellIs" dxfId="1218" priority="25" operator="equal">
      <formula>"Alto"</formula>
    </cfRule>
    <cfRule type="cellIs" dxfId="1217" priority="24" operator="equal">
      <formula>"Extremo"</formula>
    </cfRule>
  </conditionalFormatting>
  <conditionalFormatting sqref="Y9">
    <cfRule type="cellIs" dxfId="1216" priority="20" operator="equal">
      <formula>"Alta"</formula>
    </cfRule>
    <cfRule type="cellIs" dxfId="1215" priority="21" operator="equal">
      <formula>"Media"</formula>
    </cfRule>
    <cfRule type="cellIs" dxfId="1214" priority="22" operator="equal">
      <formula>"Baja"</formula>
    </cfRule>
    <cfRule type="cellIs" dxfId="1213" priority="23" operator="equal">
      <formula>"Muy Baja"</formula>
    </cfRule>
    <cfRule type="cellIs" dxfId="1212" priority="19" operator="equal">
      <formula>"Muy Alta"</formula>
    </cfRule>
  </conditionalFormatting>
  <conditionalFormatting sqref="AA9">
    <cfRule type="cellIs" dxfId="1211" priority="18" operator="equal">
      <formula>"Leve"</formula>
    </cfRule>
    <cfRule type="cellIs" dxfId="1210" priority="17" operator="equal">
      <formula>"Menor"</formula>
    </cfRule>
    <cfRule type="cellIs" dxfId="1209" priority="16" operator="equal">
      <formula>"Moderado"</formula>
    </cfRule>
    <cfRule type="cellIs" dxfId="1208" priority="15" operator="equal">
      <formula>"Mayor"</formula>
    </cfRule>
    <cfRule type="cellIs" dxfId="1207" priority="14" operator="equal">
      <formula>"Catastrófico"</formula>
    </cfRule>
  </conditionalFormatting>
  <conditionalFormatting sqref="AC9">
    <cfRule type="cellIs" dxfId="1206" priority="13" operator="equal">
      <formula>"Bajo"</formula>
    </cfRule>
    <cfRule type="cellIs" dxfId="1205" priority="12" operator="equal">
      <formula>"Moderado"</formula>
    </cfRule>
    <cfRule type="cellIs" dxfId="1204" priority="11" operator="equal">
      <formula>"Alto"</formula>
    </cfRule>
    <cfRule type="cellIs" dxfId="1203" priority="10" operator="equal">
      <formula>"Extremo"</formula>
    </cfRule>
  </conditionalFormatting>
  <conditionalFormatting sqref="AN9:AN14">
    <cfRule type="containsText" dxfId="1202" priority="2" operator="containsText" text="REGULAR">
      <formula>NOT(ISERROR(SEARCH("REGULAR",AN9)))</formula>
    </cfRule>
    <cfRule type="containsText" dxfId="1201" priority="3" operator="containsText" text="BUENO">
      <formula>NOT(ISERROR(SEARCH("BUENO",AN9)))</formula>
    </cfRule>
    <cfRule type="containsText" dxfId="1200" priority="1" operator="containsText" text="MALO">
      <formula>NOT(ISERROR(SEARCH("MALO",AN9)))</formula>
    </cfRule>
  </conditionalFormatting>
  <conditionalFormatting sqref="AT9:AT14 AV9:AV14 AX9:AX14">
    <cfRule type="cellIs" dxfId="1199" priority="9" operator="equal">
      <formula>0</formula>
    </cfRule>
    <cfRule type="cellIs" dxfId="1198" priority="8" operator="equal">
      <formula>50</formula>
    </cfRule>
    <cfRule type="cellIs" dxfId="1197" priority="7" operator="equal">
      <formula>100</formula>
    </cfRule>
  </conditionalFormatting>
  <conditionalFormatting sqref="AU9:AU14 AW9:AW14 BJ9:BJ14 AY9:AZ256 BJ17:BJ23 AT23">
    <cfRule type="containsText" dxfId="1196" priority="4" operator="containsText" text="REGULAR">
      <formula>NOT(ISERROR(SEARCH("REGULAR",AT9)))</formula>
    </cfRule>
    <cfRule type="containsText" dxfId="1195" priority="5" operator="containsText" text="BUENO">
      <formula>NOT(ISERROR(SEARCH("BUENO",AT9)))</formula>
    </cfRule>
    <cfRule type="containsText" dxfId="1194" priority="6" operator="containsText" text="MALO">
      <formula>NOT(ISERROR(SEARCH("MALO",AT9)))</formula>
    </cfRule>
  </conditionalFormatting>
  <dataValidations count="8">
    <dataValidation type="list" operator="lessThanOrEqual" allowBlank="1" showInputMessage="1" showErrorMessage="1" sqref="AN9" xr:uid="{755742B5-F0EB-49DD-BFEC-E320A20F652B}">
      <formula1>"BUENO,REGULAR,MALO,NO APLICA"</formula1>
    </dataValidation>
    <dataValidation type="list" allowBlank="1" showInputMessage="1" showErrorMessage="1" error="Por favor una Opcion Valida" sqref="AM9:AM14" xr:uid="{CFAA024F-6183-4FE7-9E93-A859DDC3FF24}">
      <formula1>"SI,NO,NO APLICA"</formula1>
    </dataValidation>
    <dataValidation type="list" allowBlank="1" showInputMessage="1" showErrorMessage="1" sqref="AR9:AR14 AP9:AP14" xr:uid="{E3EBAD98-B070-4E8F-966C-1AEAB9B46A81}">
      <formula1>"SI,NO,NO APLICA"</formula1>
    </dataValidation>
    <dataValidation operator="notEqual" allowBlank="1" showInputMessage="1" showErrorMessage="1" sqref="AU9:AU14 AW9:AW14" xr:uid="{B587BEFF-71D0-4A45-85C9-083C4428BEBA}"/>
    <dataValidation type="list" errorStyle="information" operator="notEqual" allowBlank="1" showInputMessage="1" showErrorMessage="1" errorTitle="OPORTUNIDAD" error="No es opcion valida" sqref="AX9:AX14" xr:uid="{C0741553-81A6-40DC-9B7A-B6149B56D94E}">
      <formula1>"BUENO,REGULAR,MALO,NO APLICA"</formula1>
    </dataValidation>
    <dataValidation type="list" allowBlank="1" showInputMessage="1" showErrorMessage="1" error="Por favor una Opcion Valida" sqref="AL9:AL14" xr:uid="{FEAFA926-AE0F-4B2F-9DEF-2C8CF1B3447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D1966784-EFDC-4B18-A312-0AE4FCEB512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D5849DAA-0649-4DD1-BA3C-4BFBDC0030D5}">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294"/>
  <sheetViews>
    <sheetView zoomScale="60" zoomScaleNormal="60" workbookViewId="0">
      <selection activeCell="I9" sqref="I9:I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45.425781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85.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07.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196</v>
      </c>
      <c r="L9" s="124">
        <v>1</v>
      </c>
      <c r="M9" s="123" t="s">
        <v>125</v>
      </c>
      <c r="N9" s="125">
        <v>0.8</v>
      </c>
      <c r="O9" s="126" t="s">
        <v>126</v>
      </c>
      <c r="P9" s="12">
        <v>1</v>
      </c>
      <c r="Q9" s="12" t="s">
        <v>166</v>
      </c>
      <c r="R9" s="12" t="s">
        <v>47</v>
      </c>
      <c r="S9" s="199" t="s">
        <v>118</v>
      </c>
      <c r="T9" s="199" t="s">
        <v>119</v>
      </c>
      <c r="U9" s="199" t="s">
        <v>120</v>
      </c>
      <c r="V9" s="199" t="s">
        <v>121</v>
      </c>
      <c r="W9" s="199" t="s">
        <v>122</v>
      </c>
      <c r="X9" s="14" t="s">
        <v>167</v>
      </c>
      <c r="Y9" s="123" t="s">
        <v>124</v>
      </c>
      <c r="Z9" s="124">
        <v>0.216</v>
      </c>
      <c r="AA9" s="123" t="s">
        <v>169</v>
      </c>
      <c r="AB9" s="124">
        <v>0.60000000000000009</v>
      </c>
      <c r="AC9" s="126" t="s">
        <v>169</v>
      </c>
      <c r="AD9" s="127" t="s">
        <v>170</v>
      </c>
      <c r="AE9" s="15" t="s">
        <v>229</v>
      </c>
      <c r="AF9" s="15">
        <v>44927</v>
      </c>
      <c r="AG9" s="12" t="s">
        <v>230</v>
      </c>
      <c r="AH9" s="12" t="s">
        <v>231</v>
      </c>
      <c r="AI9" s="12" t="s">
        <v>171</v>
      </c>
      <c r="AJ9" s="127" t="s">
        <v>172</v>
      </c>
      <c r="AK9" s="127" t="s">
        <v>173</v>
      </c>
      <c r="AL9" s="269" t="s">
        <v>154</v>
      </c>
      <c r="AM9" s="208" t="s">
        <v>150</v>
      </c>
      <c r="AN9" s="208" t="s">
        <v>144</v>
      </c>
      <c r="AO9" s="209" t="s">
        <v>232</v>
      </c>
      <c r="AP9" s="210" t="s">
        <v>175</v>
      </c>
      <c r="AQ9" s="211"/>
      <c r="AR9" s="210" t="s">
        <v>150</v>
      </c>
      <c r="AS9" s="306" t="s">
        <v>233</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13"/>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c r="I10" s="150"/>
      <c r="J10" s="122"/>
      <c r="K10" s="123"/>
      <c r="L10" s="118"/>
      <c r="M10" s="123"/>
      <c r="N10" s="125"/>
      <c r="O10" s="126"/>
      <c r="P10" s="12">
        <v>2</v>
      </c>
      <c r="Q10" s="12" t="s">
        <v>178</v>
      </c>
      <c r="R10" s="12" t="s">
        <v>47</v>
      </c>
      <c r="S10" s="199" t="s">
        <v>118</v>
      </c>
      <c r="T10" s="199" t="s">
        <v>119</v>
      </c>
      <c r="U10" s="199" t="s">
        <v>120</v>
      </c>
      <c r="V10" s="199" t="s">
        <v>121</v>
      </c>
      <c r="W10" s="199" t="s">
        <v>122</v>
      </c>
      <c r="X10" s="14" t="s">
        <v>234</v>
      </c>
      <c r="Y10" s="123"/>
      <c r="Z10" s="118"/>
      <c r="AA10" s="123"/>
      <c r="AB10" s="118"/>
      <c r="AC10" s="126"/>
      <c r="AD10" s="128"/>
      <c r="AE10" s="15"/>
      <c r="AF10" s="15"/>
      <c r="AG10" s="12"/>
      <c r="AH10" s="12"/>
      <c r="AI10" s="12"/>
      <c r="AJ10" s="128"/>
      <c r="AK10" s="128"/>
      <c r="AL10" s="269"/>
      <c r="AM10" s="208"/>
      <c r="AN10" s="208"/>
      <c r="AO10" s="209"/>
      <c r="AP10" s="210" t="s">
        <v>175</v>
      </c>
      <c r="AQ10" s="211"/>
      <c r="AR10" s="210" t="s">
        <v>150</v>
      </c>
      <c r="AS10" s="306" t="s">
        <v>235</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c r="I11" s="150"/>
      <c r="J11" s="122"/>
      <c r="K11" s="123"/>
      <c r="L11" s="118"/>
      <c r="M11" s="123"/>
      <c r="N11" s="125"/>
      <c r="O11" s="126"/>
      <c r="P11" s="12">
        <v>3</v>
      </c>
      <c r="Q11" s="12" t="s">
        <v>236</v>
      </c>
      <c r="R11" s="12" t="s">
        <v>47</v>
      </c>
      <c r="S11" s="199" t="s">
        <v>118</v>
      </c>
      <c r="T11" s="199" t="s">
        <v>119</v>
      </c>
      <c r="U11" s="199" t="s">
        <v>120</v>
      </c>
      <c r="V11" s="199" t="s">
        <v>121</v>
      </c>
      <c r="W11" s="199" t="s">
        <v>122</v>
      </c>
      <c r="X11" s="14" t="s">
        <v>182</v>
      </c>
      <c r="Y11" s="123"/>
      <c r="Z11" s="118"/>
      <c r="AA11" s="123"/>
      <c r="AB11" s="118"/>
      <c r="AC11" s="126"/>
      <c r="AD11" s="128"/>
      <c r="AE11" s="15"/>
      <c r="AF11" s="15"/>
      <c r="AG11" s="12"/>
      <c r="AH11" s="12"/>
      <c r="AI11" s="12"/>
      <c r="AJ11" s="129"/>
      <c r="AK11" s="129"/>
      <c r="AL11" s="269"/>
      <c r="AM11" s="208"/>
      <c r="AN11" s="208"/>
      <c r="AO11" s="209"/>
      <c r="AP11" s="210" t="s">
        <v>175</v>
      </c>
      <c r="AQ11" s="211"/>
      <c r="AR11" s="210" t="s">
        <v>150</v>
      </c>
      <c r="AS11" s="306" t="s">
        <v>237</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c r="AF12" s="15"/>
      <c r="AG12" s="12"/>
      <c r="AH12" s="12"/>
      <c r="AI12" s="12"/>
      <c r="AJ12" s="127"/>
      <c r="AK12" s="127"/>
      <c r="AL12" s="269"/>
      <c r="AM12" s="208"/>
      <c r="AN12" s="208"/>
      <c r="AO12" s="209"/>
      <c r="AP12" s="210"/>
      <c r="AQ12" s="211"/>
      <c r="AR12" s="210"/>
      <c r="AS12" s="306" t="s">
        <v>238</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23"/>
      <c r="Z13" s="118"/>
      <c r="AA13" s="123"/>
      <c r="AB13" s="118"/>
      <c r="AC13" s="126"/>
      <c r="AD13" s="128"/>
      <c r="AE13" s="15"/>
      <c r="AF13" s="15"/>
      <c r="AG13" s="12"/>
      <c r="AH13" s="12"/>
      <c r="AI13" s="12"/>
      <c r="AJ13" s="128"/>
      <c r="AK13" s="128"/>
      <c r="AL13" s="269"/>
      <c r="AM13" s="208"/>
      <c r="AN13" s="208"/>
      <c r="AO13" s="209"/>
      <c r="AP13" s="210"/>
      <c r="AQ13" s="211"/>
      <c r="AR13" s="210"/>
      <c r="AS13" s="212"/>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c r="I14" s="151"/>
      <c r="J14" s="122"/>
      <c r="K14" s="123"/>
      <c r="L14" s="118"/>
      <c r="M14" s="123"/>
      <c r="N14" s="125"/>
      <c r="O14" s="126"/>
      <c r="P14" s="12">
        <v>6</v>
      </c>
      <c r="Q14" s="12"/>
      <c r="R14" s="12" t="s">
        <v>186</v>
      </c>
      <c r="S14" s="199"/>
      <c r="T14" s="199"/>
      <c r="U14" s="199"/>
      <c r="V14" s="199"/>
      <c r="W14" s="199"/>
      <c r="X14" s="14"/>
      <c r="Y14" s="123"/>
      <c r="Z14" s="118"/>
      <c r="AA14" s="123"/>
      <c r="AB14" s="118"/>
      <c r="AC14" s="126"/>
      <c r="AD14" s="129"/>
      <c r="AE14" s="15"/>
      <c r="AF14" s="15"/>
      <c r="AG14" s="12"/>
      <c r="AH14" s="12"/>
      <c r="AI14" s="12"/>
      <c r="AJ14" s="129"/>
      <c r="AK14" s="129"/>
      <c r="AL14" s="272"/>
      <c r="AM14" s="216"/>
      <c r="AN14" s="216"/>
      <c r="AO14" s="217"/>
      <c r="AP14" s="210"/>
      <c r="AQ14" s="211"/>
      <c r="AR14" s="210"/>
      <c r="AS14" s="212"/>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17:AS23"/>
    <mergeCell ref="AT21:BA22"/>
    <mergeCell ref="AT23:BA23"/>
    <mergeCell ref="AT4:BA4"/>
    <mergeCell ref="AL5:AS5"/>
    <mergeCell ref="AT5:BA7"/>
    <mergeCell ref="AL6:AS6"/>
    <mergeCell ref="AL7:AO7"/>
    <mergeCell ref="AP7:AS7"/>
    <mergeCell ref="K9:K14"/>
    <mergeCell ref="L9:L14"/>
    <mergeCell ref="M9:M14"/>
    <mergeCell ref="N9:N14"/>
    <mergeCell ref="O9:O14"/>
    <mergeCell ref="Y9:Y14"/>
    <mergeCell ref="AJ12:AJ14"/>
    <mergeCell ref="AK12:AK14"/>
    <mergeCell ref="AK9:AK11"/>
    <mergeCell ref="AO9:AO14"/>
    <mergeCell ref="AJ9:AJ11"/>
    <mergeCell ref="AL9:AL14"/>
    <mergeCell ref="AM9:AM14"/>
    <mergeCell ref="AN9:AN14"/>
    <mergeCell ref="Z9:Z14"/>
    <mergeCell ref="AA9:AA14"/>
    <mergeCell ref="AB9:AB14"/>
    <mergeCell ref="AC9:AC14"/>
    <mergeCell ref="AD9:AD14"/>
    <mergeCell ref="A9:A14"/>
    <mergeCell ref="B9:B14"/>
    <mergeCell ref="C9:C14"/>
    <mergeCell ref="J9:J14"/>
    <mergeCell ref="D7:D8"/>
    <mergeCell ref="E7:E8"/>
    <mergeCell ref="F7:F8"/>
    <mergeCell ref="G7:G8"/>
    <mergeCell ref="H7:H8"/>
    <mergeCell ref="D9:D14"/>
    <mergeCell ref="E9:E14"/>
    <mergeCell ref="F9:F14"/>
    <mergeCell ref="G9:G14"/>
    <mergeCell ref="I9:I14"/>
    <mergeCell ref="I7:I8"/>
    <mergeCell ref="J7:J8"/>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P7:P8"/>
    <mergeCell ref="Q7:Q8"/>
    <mergeCell ref="R7:R8"/>
    <mergeCell ref="AL1:AM2"/>
    <mergeCell ref="AO1:AY1"/>
    <mergeCell ref="AO2:AY2"/>
    <mergeCell ref="AJ2:AK2"/>
    <mergeCell ref="S7:W7"/>
    <mergeCell ref="X7:X8"/>
    <mergeCell ref="AJ6:AJ8"/>
    <mergeCell ref="C1:D1"/>
    <mergeCell ref="E1:AF1"/>
    <mergeCell ref="AG1:AI1"/>
    <mergeCell ref="AJ1:AK1"/>
    <mergeCell ref="C2:D2"/>
    <mergeCell ref="E2:AF2"/>
    <mergeCell ref="AG2:AI2"/>
  </mergeCells>
  <conditionalFormatting sqref="K9">
    <cfRule type="cellIs" dxfId="1193" priority="37" operator="equal">
      <formula>"Muy Baja"</formula>
    </cfRule>
    <cfRule type="cellIs" dxfId="1192" priority="36" operator="equal">
      <formula>"Baja"</formula>
    </cfRule>
    <cfRule type="cellIs" dxfId="1191" priority="35" operator="equal">
      <formula>"Media"</formula>
    </cfRule>
    <cfRule type="cellIs" dxfId="1190" priority="34" operator="equal">
      <formula>"Alta"</formula>
    </cfRule>
    <cfRule type="cellIs" dxfId="1189" priority="33" operator="equal">
      <formula>"Muy Alta"</formula>
    </cfRule>
  </conditionalFormatting>
  <conditionalFormatting sqref="M9">
    <cfRule type="cellIs" dxfId="1188" priority="32" operator="equal">
      <formula>"Leve"</formula>
    </cfRule>
    <cfRule type="cellIs" dxfId="1187" priority="31" operator="equal">
      <formula>"Menor"</formula>
    </cfRule>
    <cfRule type="cellIs" dxfId="1186" priority="30" operator="equal">
      <formula>"Moderado"</formula>
    </cfRule>
    <cfRule type="cellIs" dxfId="1185" priority="29" operator="equal">
      <formula>"Mayor"</formula>
    </cfRule>
    <cfRule type="cellIs" dxfId="1184" priority="28" operator="equal">
      <formula>"Catastrófico"</formula>
    </cfRule>
  </conditionalFormatting>
  <conditionalFormatting sqref="O9">
    <cfRule type="cellIs" dxfId="1183" priority="27" operator="equal">
      <formula>"Bajo"</formula>
    </cfRule>
    <cfRule type="cellIs" dxfId="1182" priority="26" operator="equal">
      <formula>"Moderado"</formula>
    </cfRule>
    <cfRule type="cellIs" dxfId="1181" priority="25" operator="equal">
      <formula>"Alto"</formula>
    </cfRule>
    <cfRule type="cellIs" dxfId="1180" priority="24" operator="equal">
      <formula>"Extremo"</formula>
    </cfRule>
  </conditionalFormatting>
  <conditionalFormatting sqref="Y9">
    <cfRule type="cellIs" dxfId="1179" priority="20" operator="equal">
      <formula>"Alta"</formula>
    </cfRule>
    <cfRule type="cellIs" dxfId="1178" priority="21" operator="equal">
      <formula>"Media"</formula>
    </cfRule>
    <cfRule type="cellIs" dxfId="1177" priority="22" operator="equal">
      <formula>"Baja"</formula>
    </cfRule>
    <cfRule type="cellIs" dxfId="1176" priority="23" operator="equal">
      <formula>"Muy Baja"</formula>
    </cfRule>
    <cfRule type="cellIs" dxfId="1175" priority="19" operator="equal">
      <formula>"Muy Alta"</formula>
    </cfRule>
  </conditionalFormatting>
  <conditionalFormatting sqref="AA9">
    <cfRule type="cellIs" dxfId="1174" priority="18" operator="equal">
      <formula>"Leve"</formula>
    </cfRule>
    <cfRule type="cellIs" dxfId="1173" priority="17" operator="equal">
      <formula>"Menor"</formula>
    </cfRule>
    <cfRule type="cellIs" dxfId="1172" priority="16" operator="equal">
      <formula>"Moderado"</formula>
    </cfRule>
    <cfRule type="cellIs" dxfId="1171" priority="15" operator="equal">
      <formula>"Mayor"</formula>
    </cfRule>
    <cfRule type="cellIs" dxfId="1170" priority="14" operator="equal">
      <formula>"Catastrófico"</formula>
    </cfRule>
  </conditionalFormatting>
  <conditionalFormatting sqref="AC9">
    <cfRule type="cellIs" dxfId="1169" priority="13" operator="equal">
      <formula>"Bajo"</formula>
    </cfRule>
    <cfRule type="cellIs" dxfId="1168" priority="12" operator="equal">
      <formula>"Moderado"</formula>
    </cfRule>
    <cfRule type="cellIs" dxfId="1167" priority="11" operator="equal">
      <formula>"Alto"</formula>
    </cfRule>
    <cfRule type="cellIs" dxfId="1166" priority="10" operator="equal">
      <formula>"Extremo"</formula>
    </cfRule>
  </conditionalFormatting>
  <conditionalFormatting sqref="AN9:AN14">
    <cfRule type="containsText" dxfId="1165" priority="2" operator="containsText" text="REGULAR">
      <formula>NOT(ISERROR(SEARCH("REGULAR",AN9)))</formula>
    </cfRule>
    <cfRule type="containsText" dxfId="1164" priority="3" operator="containsText" text="BUENO">
      <formula>NOT(ISERROR(SEARCH("BUENO",AN9)))</formula>
    </cfRule>
    <cfRule type="containsText" dxfId="1163" priority="1" operator="containsText" text="MALO">
      <formula>NOT(ISERROR(SEARCH("MALO",AN9)))</formula>
    </cfRule>
  </conditionalFormatting>
  <conditionalFormatting sqref="AT9:AT14 AV9:AV14 AX9:AX14">
    <cfRule type="cellIs" dxfId="1162" priority="9" operator="equal">
      <formula>0</formula>
    </cfRule>
    <cfRule type="cellIs" dxfId="1161" priority="8" operator="equal">
      <formula>50</formula>
    </cfRule>
    <cfRule type="cellIs" dxfId="1160" priority="7" operator="equal">
      <formula>100</formula>
    </cfRule>
  </conditionalFormatting>
  <conditionalFormatting sqref="AU9:AU14 AW9:AW14 BJ9:BJ14 AY9:AZ256 BJ17:BJ23 AT23">
    <cfRule type="containsText" dxfId="1159" priority="4" operator="containsText" text="REGULAR">
      <formula>NOT(ISERROR(SEARCH("REGULAR",AT9)))</formula>
    </cfRule>
    <cfRule type="containsText" dxfId="1158" priority="5" operator="containsText" text="BUENO">
      <formula>NOT(ISERROR(SEARCH("BUENO",AT9)))</formula>
    </cfRule>
    <cfRule type="containsText" dxfId="1157" priority="6" operator="containsText" text="MALO">
      <formula>NOT(ISERROR(SEARCH("MALO",AT9)))</formula>
    </cfRule>
  </conditionalFormatting>
  <dataValidations count="8">
    <dataValidation type="list" operator="lessThanOrEqual" allowBlank="1" showInputMessage="1" showErrorMessage="1" sqref="AN9" xr:uid="{02D2D17D-EC34-4E5A-9A5F-AEE51FA1B12D}">
      <formula1>"BUENO,REGULAR,MALO,NO APLICA"</formula1>
    </dataValidation>
    <dataValidation type="list" allowBlank="1" showInputMessage="1" showErrorMessage="1" error="Por favor una Opcion Valida" sqref="AM9:AM14" xr:uid="{D2F8BAF8-6981-4801-AE52-98EDCE4525BB}">
      <formula1>"SI,NO,NO APLICA"</formula1>
    </dataValidation>
    <dataValidation type="list" allowBlank="1" showInputMessage="1" showErrorMessage="1" sqref="AR9:AR14 AP9:AP14" xr:uid="{53734A9E-9E69-434B-B004-F2B1513C59A7}">
      <formula1>"SI,NO,NO APLICA"</formula1>
    </dataValidation>
    <dataValidation operator="notEqual" allowBlank="1" showInputMessage="1" showErrorMessage="1" sqref="AU9:AU14 AW9:AW14" xr:uid="{299E8E54-2B3D-477D-8FFC-234305E76325}"/>
    <dataValidation type="list" errorStyle="information" operator="notEqual" allowBlank="1" showInputMessage="1" showErrorMessage="1" errorTitle="OPORTUNIDAD" error="No es opcion valida" sqref="AX9:AX14" xr:uid="{8D1A6471-4C6C-4D09-927D-350C21E9FCDD}">
      <formula1>"BUENO,REGULAR,MALO,NO APLICA"</formula1>
    </dataValidation>
    <dataValidation type="list" allowBlank="1" showInputMessage="1" showErrorMessage="1" error="Por favor una Opcion Valida" sqref="AL9:AL14" xr:uid="{2E84C21D-42C3-4AFE-B858-73FDDE803FC2}">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534E2871-DB61-476A-8C02-90457B9B00CB}">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4A9ADA24-1FCB-4017-AF95-C34D9F5ED09E}">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294"/>
  <sheetViews>
    <sheetView zoomScale="60" zoomScaleNormal="60" workbookViewId="0">
      <selection activeCell="J9" sqref="J9:J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45.425781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203.5703125" style="2" customWidth="1"/>
    <col min="54" max="59" width="30.28515625" style="2" customWidth="1"/>
    <col min="60" max="60" width="19.7109375" style="2" customWidth="1"/>
    <col min="61" max="61" width="11.42578125" style="2" customWidth="1" collapsed="1"/>
    <col min="62" max="62" width="30.28515625" style="2" customWidth="1"/>
    <col min="63" max="63" width="38.42578125" style="2" customWidth="1"/>
    <col min="64" max="64" width="27.42578125" style="2" customWidth="1"/>
    <col min="65"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94.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67.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191</v>
      </c>
      <c r="L9" s="124">
        <v>0.6</v>
      </c>
      <c r="M9" s="123" t="s">
        <v>169</v>
      </c>
      <c r="N9" s="125">
        <v>0.6</v>
      </c>
      <c r="O9" s="126" t="s">
        <v>169</v>
      </c>
      <c r="P9" s="12">
        <v>1</v>
      </c>
      <c r="Q9" s="12" t="s">
        <v>187</v>
      </c>
      <c r="R9" s="12" t="s">
        <v>47</v>
      </c>
      <c r="S9" s="199" t="s">
        <v>118</v>
      </c>
      <c r="T9" s="199" t="s">
        <v>119</v>
      </c>
      <c r="U9" s="199" t="s">
        <v>120</v>
      </c>
      <c r="V9" s="199" t="s">
        <v>121</v>
      </c>
      <c r="W9" s="199" t="s">
        <v>122</v>
      </c>
      <c r="X9" s="14" t="s">
        <v>167</v>
      </c>
      <c r="Y9" s="123" t="s">
        <v>168</v>
      </c>
      <c r="Z9" s="124">
        <v>0.12959999999999999</v>
      </c>
      <c r="AA9" s="123" t="s">
        <v>169</v>
      </c>
      <c r="AB9" s="124">
        <v>0.44999999999999996</v>
      </c>
      <c r="AC9" s="126" t="s">
        <v>169</v>
      </c>
      <c r="AD9" s="127" t="s">
        <v>170</v>
      </c>
      <c r="AE9" s="15" t="s">
        <v>188</v>
      </c>
      <c r="AF9" s="15" t="s">
        <v>188</v>
      </c>
      <c r="AG9" s="12" t="s">
        <v>188</v>
      </c>
      <c r="AH9" s="12" t="s">
        <v>128</v>
      </c>
      <c r="AI9" s="12" t="s">
        <v>171</v>
      </c>
      <c r="AJ9" s="127" t="s">
        <v>172</v>
      </c>
      <c r="AK9" s="127" t="s">
        <v>173</v>
      </c>
      <c r="AL9" s="208" t="s">
        <v>154</v>
      </c>
      <c r="AM9" s="208" t="s">
        <v>154</v>
      </c>
      <c r="AN9" s="208" t="s">
        <v>144</v>
      </c>
      <c r="AO9" s="209" t="s">
        <v>176</v>
      </c>
      <c r="AP9" s="210" t="s">
        <v>175</v>
      </c>
      <c r="AQ9" s="307" t="s">
        <v>176</v>
      </c>
      <c r="AR9" s="210" t="s">
        <v>154</v>
      </c>
      <c r="AS9" s="294" t="s">
        <v>233</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IF(AX9="BUENO","BUENO",
IF(AX9="REGULAR","REGULAR",
IF(AX9="MALO","MALO",
IF(AX9="NO APLICA","NO APLICA",
IF(AX9="","")))))</f>
        <v>REGULAR</v>
      </c>
      <c r="AZ9" s="68" t="str">
        <f>IF(BB9&gt;=84,"BUENO",
IF(BB9&gt;=51,"REGULAR",
IF(BB9=0,"  ",
IF(BB9&lt;=50,"MALO"))))</f>
        <v>BUENO</v>
      </c>
      <c r="BA9" s="271"/>
      <c r="BB9" s="41">
        <f>((IF(AU9="BUENO","100",IF(AU9="REGULAR","75",IF(AU9="MALO","50",IF(AU9="NA","0",IF(AU9="","0"))))))
+(IF(AW9="BUENO","100",IF(AW9="REGULAR","75",IF(AW9="MALO","50",IF(AW9="NA","NA",IF(AW9="","0"))))))
+(IF(AY9="BUENO","100",IF(AY9="MALO","0",IF(AY9="REGULAR","75")))))
/((IF(AT9&lt;&gt;"NO APLICA","1"))+(IF(AV9&lt;&gt;"NO APLICA","1"))+IF(AX9&lt;&gt;"NO APLICA","1"))</f>
        <v>91.666666666666671</v>
      </c>
      <c r="BC9" s="41" t="e">
        <f>BD9/BE9</f>
        <v>#REF!</v>
      </c>
      <c r="BD9" s="41">
        <f>((IF(AU9="BUENO","100",IF(AU9="REGULAR","75",IF(AU9="MALO","50",IF(AU9="NA","0",IF(AU9="","0"))))))
+(IF(AW9="BUENO","100",IF(AW9="REGULAR","75",IF(AW9="MALO","50",IF(AW9="NA","NA",IF(AW9="","0"))))))
+(IF(AY9="BUENO","100",IF(AY9="MALO","1",IF(AY9="REGULAR","75",IF(AY9="NO APLICA","0",))))))</f>
        <v>275</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75</v>
      </c>
      <c r="BI9" s="40"/>
      <c r="BJ9" s="44" t="e">
        <f>((IF(AT9&lt;&gt;"NO APLICA","1"))+(IF(AV9&lt;&gt;"NO APLICA","1"))+IF(AX9&lt;&gt;"NO APLICA","1"))+(IF(#REF!="SI","1"))</f>
        <v>#REF!</v>
      </c>
      <c r="BK9" s="67">
        <f>((IF(AU9="BUENO","100",IF(AU9="REGULAR","75",IF(AU9="MALO","50",IF(AU9="NA","0",IF(AU9="","0"))))))
+(IF(AW9="BUENO","100",IF(AW9="REGULAR","75",IF(AW9="MALO","50",IF(AW9="NA","NA",IF(AW9="","0"))))))
+(IF(AY9="BUENO","100",IF(AY9="MALO","1",IF(AY9="REGULAR","75",IF(AY9="NO APLICA","0",))))))</f>
        <v>275</v>
      </c>
      <c r="BL9" s="48" t="e">
        <f>BK9/BJ9</f>
        <v>#REF!</v>
      </c>
      <c r="BM9" s="40"/>
      <c r="BN9" s="40"/>
      <c r="BO9" s="40"/>
    </row>
    <row r="10" spans="1:67" ht="97.5" customHeight="1" x14ac:dyDescent="0.3">
      <c r="A10" s="118"/>
      <c r="B10" s="118"/>
      <c r="C10" s="118"/>
      <c r="D10" s="118"/>
      <c r="E10" s="118"/>
      <c r="F10" s="118"/>
      <c r="G10" s="118"/>
      <c r="H10" s="12" t="s">
        <v>188</v>
      </c>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23"/>
      <c r="Z10" s="118"/>
      <c r="AA10" s="123"/>
      <c r="AB10" s="118"/>
      <c r="AC10" s="126"/>
      <c r="AD10" s="128"/>
      <c r="AE10" s="15" t="s">
        <v>188</v>
      </c>
      <c r="AF10" s="15" t="s">
        <v>188</v>
      </c>
      <c r="AG10" s="12" t="s">
        <v>188</v>
      </c>
      <c r="AH10" s="12" t="s">
        <v>188</v>
      </c>
      <c r="AI10" s="12" t="s">
        <v>188</v>
      </c>
      <c r="AJ10" s="128"/>
      <c r="AK10" s="128"/>
      <c r="AL10" s="208"/>
      <c r="AM10" s="208"/>
      <c r="AN10" s="208"/>
      <c r="AO10" s="209"/>
      <c r="AP10" s="210" t="s">
        <v>175</v>
      </c>
      <c r="AQ10" s="307" t="s">
        <v>176</v>
      </c>
      <c r="AR10" s="210" t="s">
        <v>154</v>
      </c>
      <c r="AS10" s="308" t="s">
        <v>239</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3" si="1">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ref="AY10:AY14" si="2">IF(AX10="BUENO","BUENO",
IF(AX10="REGULAR","REGULAR",
IF(AX10="MALO","MALO",
IF(AX10="NO APLICA","NO APLICA",
IF(AX10="","")))))</f>
        <v>REGULAR</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91.666666666666671</v>
      </c>
      <c r="BC10" s="41" t="e">
        <f t="shared" ref="BC10:BC14" si="5">BD10/BE10</f>
        <v>#REF!</v>
      </c>
      <c r="BD10" s="41">
        <f t="shared" ref="BD10:BD14" si="6">((IF(AU10="BUENO","100",IF(AU10="REGULAR","75",IF(AU10="MALO","50",IF(AU10="NA","0",IF(AU10="","0"))))))
+(IF(AW10="BUENO","100",IF(AW10="REGULAR","75",IF(AW10="MALO","50",IF(AW10="NA","NA",IF(AW10="","0"))))))
+(IF(AY10="BUENO","100",IF(AY10="MALO","1",IF(AY10="REGULAR","75",IF(AY10="NO APLICA","0",))))))</f>
        <v>275</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75</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275</v>
      </c>
      <c r="BL10" s="48" t="e">
        <f t="shared" ref="BL10:BL14" si="11">BK10/BJ10</f>
        <v>#REF!</v>
      </c>
      <c r="BM10" s="40"/>
      <c r="BN10" s="40"/>
      <c r="BO10" s="40"/>
    </row>
    <row r="11" spans="1:67" ht="97.5" customHeight="1" x14ac:dyDescent="0.3">
      <c r="A11" s="118"/>
      <c r="B11" s="118"/>
      <c r="C11" s="118"/>
      <c r="D11" s="118"/>
      <c r="E11" s="118"/>
      <c r="F11" s="118"/>
      <c r="G11" s="118"/>
      <c r="H11" s="12" t="s">
        <v>188</v>
      </c>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t="s">
        <v>188</v>
      </c>
      <c r="AF11" s="15" t="s">
        <v>188</v>
      </c>
      <c r="AG11" s="12" t="s">
        <v>188</v>
      </c>
      <c r="AH11" s="12" t="s">
        <v>188</v>
      </c>
      <c r="AI11" s="12" t="s">
        <v>188</v>
      </c>
      <c r="AJ11" s="129"/>
      <c r="AK11" s="129"/>
      <c r="AL11" s="208"/>
      <c r="AM11" s="208"/>
      <c r="AN11" s="208"/>
      <c r="AO11" s="209"/>
      <c r="AP11" s="210" t="s">
        <v>175</v>
      </c>
      <c r="AQ11" s="307" t="s">
        <v>176</v>
      </c>
      <c r="AR11" s="210" t="s">
        <v>154</v>
      </c>
      <c r="AS11" s="294" t="s">
        <v>240</v>
      </c>
      <c r="AT11" s="45" t="s">
        <v>241</v>
      </c>
      <c r="AU11" s="45" t="str">
        <f t="shared" si="0"/>
        <v>BUENO</v>
      </c>
      <c r="AV11" s="45" t="s">
        <v>144</v>
      </c>
      <c r="AW11" s="45" t="str">
        <f t="shared" si="1"/>
        <v>BUENO</v>
      </c>
      <c r="AX11" s="45" t="s">
        <v>147</v>
      </c>
      <c r="AY11" s="45" t="str">
        <f t="shared" si="2"/>
        <v>REGULAR</v>
      </c>
      <c r="AZ11" s="68" t="str">
        <f t="shared" si="3"/>
        <v>BUENO</v>
      </c>
      <c r="BA11" s="214"/>
      <c r="BB11" s="41">
        <f t="shared" si="4"/>
        <v>91.666666666666671</v>
      </c>
      <c r="BC11" s="41" t="e">
        <f t="shared" si="5"/>
        <v>#REF!</v>
      </c>
      <c r="BD11" s="41">
        <f t="shared" si="6"/>
        <v>275</v>
      </c>
      <c r="BE11" s="41" t="e">
        <f>((IF(AT11&lt;&gt;"NO APLICA","1"))+(IF(AV11&lt;&gt;"NO APLICA","1"))+IF(AX11&lt;&gt;"NO APLICA","1"))+(IF(#REF!="SI","3"))</f>
        <v>#REF!</v>
      </c>
      <c r="BF11" s="42" t="str">
        <f t="shared" si="7"/>
        <v>100</v>
      </c>
      <c r="BG11" s="43" t="str">
        <f t="shared" si="8"/>
        <v>100</v>
      </c>
      <c r="BH11" s="43" t="str">
        <f t="shared" si="9"/>
        <v>75</v>
      </c>
      <c r="BI11" s="40"/>
      <c r="BJ11" s="44" t="e">
        <f>((IF(AT11&lt;&gt;"NO APLICA","1"))+(IF(AV11&lt;&gt;"NO APLICA","1"))+IF(AX11&lt;&gt;"NO APLICA","1"))+(IF(#REF!="SI","1"))</f>
        <v>#REF!</v>
      </c>
      <c r="BK11" s="67">
        <f t="shared" si="10"/>
        <v>275</v>
      </c>
      <c r="BL11" s="48" t="e">
        <f t="shared" si="11"/>
        <v>#REF!</v>
      </c>
      <c r="BM11" s="40"/>
      <c r="BN11" s="40"/>
      <c r="BO11" s="40"/>
    </row>
    <row r="12" spans="1:67" ht="97.5" customHeight="1" x14ac:dyDescent="0.3">
      <c r="A12" s="118"/>
      <c r="B12" s="118"/>
      <c r="C12" s="118"/>
      <c r="D12" s="118"/>
      <c r="E12" s="118"/>
      <c r="F12" s="118"/>
      <c r="G12" s="118"/>
      <c r="H12" s="12" t="s">
        <v>188</v>
      </c>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t="s">
        <v>188</v>
      </c>
      <c r="AF12" s="15" t="s">
        <v>188</v>
      </c>
      <c r="AG12" s="12" t="s">
        <v>188</v>
      </c>
      <c r="AH12" s="12" t="s">
        <v>188</v>
      </c>
      <c r="AI12" s="12" t="s">
        <v>188</v>
      </c>
      <c r="AJ12" s="127" t="s">
        <v>188</v>
      </c>
      <c r="AK12" s="127" t="s">
        <v>188</v>
      </c>
      <c r="AL12" s="208"/>
      <c r="AM12" s="208"/>
      <c r="AN12" s="208"/>
      <c r="AO12" s="209"/>
      <c r="AP12" s="210"/>
      <c r="AQ12" s="307"/>
      <c r="AR12" s="210"/>
      <c r="AS12" s="308" t="s">
        <v>239</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t="s">
        <v>188</v>
      </c>
      <c r="I13" s="150"/>
      <c r="J13" s="122"/>
      <c r="K13" s="123"/>
      <c r="L13" s="118"/>
      <c r="M13" s="123"/>
      <c r="N13" s="125"/>
      <c r="O13" s="126"/>
      <c r="P13" s="12">
        <v>5</v>
      </c>
      <c r="Q13" s="12" t="s">
        <v>188</v>
      </c>
      <c r="R13" s="12" t="s">
        <v>186</v>
      </c>
      <c r="S13" s="199" t="s">
        <v>188</v>
      </c>
      <c r="T13" s="199" t="s">
        <v>188</v>
      </c>
      <c r="U13" s="199" t="s">
        <v>188</v>
      </c>
      <c r="V13" s="199" t="s">
        <v>188</v>
      </c>
      <c r="W13" s="199" t="s">
        <v>188</v>
      </c>
      <c r="X13" s="14" t="s">
        <v>188</v>
      </c>
      <c r="Y13" s="123"/>
      <c r="Z13" s="118"/>
      <c r="AA13" s="123"/>
      <c r="AB13" s="118"/>
      <c r="AC13" s="126"/>
      <c r="AD13" s="128"/>
      <c r="AE13" s="15" t="s">
        <v>188</v>
      </c>
      <c r="AF13" s="15" t="s">
        <v>188</v>
      </c>
      <c r="AG13" s="12" t="s">
        <v>188</v>
      </c>
      <c r="AH13" s="12"/>
      <c r="AI13" s="12"/>
      <c r="AJ13" s="128"/>
      <c r="AK13" s="128"/>
      <c r="AL13" s="208"/>
      <c r="AM13" s="208"/>
      <c r="AN13" s="208"/>
      <c r="AO13" s="209"/>
      <c r="AP13" s="210"/>
      <c r="AQ13" s="211"/>
      <c r="AR13" s="210"/>
      <c r="AS13" s="212"/>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t="s">
        <v>188</v>
      </c>
      <c r="I14" s="151"/>
      <c r="J14" s="122"/>
      <c r="K14" s="123"/>
      <c r="L14" s="118"/>
      <c r="M14" s="123"/>
      <c r="N14" s="125"/>
      <c r="O14" s="126"/>
      <c r="P14" s="12">
        <v>6</v>
      </c>
      <c r="Q14" s="12" t="s">
        <v>188</v>
      </c>
      <c r="R14" s="12" t="s">
        <v>186</v>
      </c>
      <c r="S14" s="199" t="s">
        <v>188</v>
      </c>
      <c r="T14" s="199" t="s">
        <v>188</v>
      </c>
      <c r="U14" s="199" t="s">
        <v>188</v>
      </c>
      <c r="V14" s="199" t="s">
        <v>188</v>
      </c>
      <c r="W14" s="199" t="s">
        <v>188</v>
      </c>
      <c r="X14" s="14" t="s">
        <v>188</v>
      </c>
      <c r="Y14" s="123"/>
      <c r="Z14" s="118"/>
      <c r="AA14" s="123"/>
      <c r="AB14" s="118"/>
      <c r="AC14" s="126"/>
      <c r="AD14" s="129"/>
      <c r="AE14" s="15" t="s">
        <v>188</v>
      </c>
      <c r="AF14" s="15" t="s">
        <v>188</v>
      </c>
      <c r="AG14" s="12" t="s">
        <v>188</v>
      </c>
      <c r="AH14" s="12"/>
      <c r="AI14" s="12"/>
      <c r="AJ14" s="129"/>
      <c r="AK14" s="129"/>
      <c r="AL14" s="216"/>
      <c r="AM14" s="216"/>
      <c r="AN14" s="216"/>
      <c r="AO14" s="217"/>
      <c r="AP14" s="210"/>
      <c r="AQ14" s="211"/>
      <c r="AR14" s="210"/>
      <c r="AS14" s="212"/>
      <c r="AT14" s="45"/>
      <c r="AU14" s="45" t="str">
        <f t="shared" si="0"/>
        <v/>
      </c>
      <c r="AV14" s="45"/>
      <c r="AW14" s="45" t="str">
        <f t="shared" ref="AW14" si="12">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3"/>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3"/>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3"/>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3"/>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3"/>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3"/>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3"/>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3"/>
        <v>0</v>
      </c>
      <c r="BI73" s="40"/>
      <c r="BJ73" s="40"/>
      <c r="BK73" s="40"/>
      <c r="BL73" s="40"/>
      <c r="BM73" s="40"/>
      <c r="BN73" s="40"/>
      <c r="BO73" s="40"/>
    </row>
    <row r="74" spans="51:67" x14ac:dyDescent="0.4">
      <c r="AY74" s="257" t="s">
        <v>141</v>
      </c>
      <c r="AZ74" s="257"/>
      <c r="BB74" s="41">
        <f t="shared" ref="BB74:BB137" si="14">((IF(AU74="BUENO","100",IF(AU74="REGULAR","75",IF(AU74="MALO","50",IF(AU74="NA","0",IF(AU74="","0"))))))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5">((
IF(AU74="BUENO","100",
IF(AU74="REGULAR","50",
IF(AU74="MALO","0",
IF(AU74="NO APLICA","NA",
IF(AU74="","")))))))</f>
        <v/>
      </c>
      <c r="BG74" s="43" t="str">
        <f t="shared" ref="BG74:BG137" si="16">IF(AW74="BUENO","100",
IF(AW74="REGULAR","50",
IF(AW74="MALO","0",
IF(AW74="NO APLICA","NA",
IF(AW74="","0")))))</f>
        <v>0</v>
      </c>
      <c r="BH74" s="43" t="b">
        <f t="shared" si="13"/>
        <v>0</v>
      </c>
      <c r="BI74" s="40"/>
      <c r="BJ74" s="40"/>
      <c r="BK74" s="40"/>
      <c r="BL74" s="40"/>
      <c r="BM74" s="40"/>
      <c r="BN74" s="40"/>
      <c r="BO74" s="40"/>
    </row>
    <row r="75" spans="51:67" x14ac:dyDescent="0.4">
      <c r="AY75" s="257" t="s">
        <v>141</v>
      </c>
      <c r="AZ75" s="25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57" t="s">
        <v>141</v>
      </c>
      <c r="AZ76" s="25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57" t="s">
        <v>141</v>
      </c>
      <c r="AZ77" s="25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57" t="s">
        <v>141</v>
      </c>
      <c r="AZ78" s="25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57" t="s">
        <v>141</v>
      </c>
      <c r="AZ79" s="25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57" t="s">
        <v>141</v>
      </c>
      <c r="AZ80" s="25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57" t="s">
        <v>141</v>
      </c>
      <c r="AZ81" s="25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57" t="s">
        <v>141</v>
      </c>
      <c r="AZ82" s="25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57" t="s">
        <v>141</v>
      </c>
      <c r="AZ83" s="25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57" t="s">
        <v>141</v>
      </c>
      <c r="AZ84" s="25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57" t="s">
        <v>141</v>
      </c>
      <c r="AZ85" s="25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57" t="s">
        <v>141</v>
      </c>
      <c r="AZ86" s="25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57" t="s">
        <v>141</v>
      </c>
      <c r="AZ87" s="25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57" t="s">
        <v>141</v>
      </c>
      <c r="AZ88" s="25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57" t="s">
        <v>141</v>
      </c>
      <c r="AZ89" s="25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57" t="s">
        <v>141</v>
      </c>
      <c r="AZ90" s="25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57" t="s">
        <v>141</v>
      </c>
      <c r="AZ91" s="25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57" t="s">
        <v>141</v>
      </c>
      <c r="AZ92" s="25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57" t="s">
        <v>141</v>
      </c>
      <c r="AZ93" s="25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57" t="s">
        <v>141</v>
      </c>
      <c r="AZ94" s="25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57" t="s">
        <v>141</v>
      </c>
      <c r="AZ95" s="25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57" t="s">
        <v>141</v>
      </c>
      <c r="AZ96" s="25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57" t="s">
        <v>141</v>
      </c>
      <c r="AZ97" s="25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57" t="s">
        <v>141</v>
      </c>
      <c r="AZ98" s="25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57" t="s">
        <v>141</v>
      </c>
      <c r="AZ99" s="25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57" t="s">
        <v>141</v>
      </c>
      <c r="AZ100" s="25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57" t="s">
        <v>141</v>
      </c>
      <c r="AZ101" s="25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57" t="s">
        <v>141</v>
      </c>
      <c r="AZ102" s="25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57" t="s">
        <v>141</v>
      </c>
      <c r="AZ103" s="25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57" t="s">
        <v>141</v>
      </c>
      <c r="AZ104" s="25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57" t="s">
        <v>141</v>
      </c>
      <c r="AZ105" s="25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57" t="s">
        <v>141</v>
      </c>
      <c r="AZ106" s="25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57" t="s">
        <v>141</v>
      </c>
      <c r="AZ107" s="25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57" t="s">
        <v>141</v>
      </c>
      <c r="AZ108" s="25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57" t="s">
        <v>141</v>
      </c>
      <c r="AZ109" s="25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57" t="s">
        <v>141</v>
      </c>
      <c r="AZ110" s="25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57" t="s">
        <v>141</v>
      </c>
      <c r="AZ111" s="25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57" t="s">
        <v>141</v>
      </c>
      <c r="AZ112" s="25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57" t="s">
        <v>141</v>
      </c>
      <c r="AZ113" s="25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57" t="s">
        <v>141</v>
      </c>
      <c r="AZ114" s="25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57" t="s">
        <v>141</v>
      </c>
      <c r="AZ115" s="25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57" t="s">
        <v>141</v>
      </c>
      <c r="AZ116" s="25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57" t="s">
        <v>141</v>
      </c>
      <c r="AZ117" s="25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57" t="s">
        <v>141</v>
      </c>
      <c r="AZ118" s="25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57" t="s">
        <v>141</v>
      </c>
      <c r="AZ119" s="25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57" t="s">
        <v>141</v>
      </c>
      <c r="AZ120" s="25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57" t="s">
        <v>141</v>
      </c>
      <c r="AZ121" s="25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57" t="s">
        <v>141</v>
      </c>
      <c r="AZ122" s="25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57" t="s">
        <v>141</v>
      </c>
      <c r="AZ123" s="25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57" t="s">
        <v>141</v>
      </c>
      <c r="AZ124" s="25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57" t="s">
        <v>141</v>
      </c>
      <c r="AZ125" s="25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57" t="s">
        <v>141</v>
      </c>
      <c r="AZ126" s="25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57" t="s">
        <v>141</v>
      </c>
      <c r="AZ127" s="25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57" t="s">
        <v>141</v>
      </c>
      <c r="AZ128" s="25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57" t="s">
        <v>141</v>
      </c>
      <c r="AZ129" s="25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57" t="s">
        <v>141</v>
      </c>
      <c r="AZ130" s="25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57" t="s">
        <v>141</v>
      </c>
      <c r="AZ131" s="25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57" t="s">
        <v>141</v>
      </c>
      <c r="AZ132" s="25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57" t="s">
        <v>141</v>
      </c>
      <c r="AZ133" s="25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57" t="s">
        <v>141</v>
      </c>
      <c r="AZ134" s="25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57" t="s">
        <v>141</v>
      </c>
      <c r="AZ135" s="25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57" t="s">
        <v>141</v>
      </c>
      <c r="AZ136" s="25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57" t="s">
        <v>141</v>
      </c>
      <c r="AZ137" s="257"/>
      <c r="BB137" s="41">
        <f t="shared" si="14"/>
        <v>0</v>
      </c>
      <c r="BC137" s="41"/>
      <c r="BD137" s="41"/>
      <c r="BE137" s="41"/>
      <c r="BF137" s="42" t="str">
        <f t="shared" si="15"/>
        <v/>
      </c>
      <c r="BG137" s="43" t="str">
        <f t="shared" si="16"/>
        <v>0</v>
      </c>
      <c r="BH137" s="43" t="b">
        <f t="shared" si="17"/>
        <v>0</v>
      </c>
      <c r="BI137" s="40"/>
      <c r="BJ137" s="40"/>
      <c r="BK137" s="40"/>
      <c r="BL137" s="40"/>
      <c r="BM137" s="40"/>
      <c r="BN137" s="40"/>
      <c r="BO137" s="40"/>
    </row>
    <row r="138" spans="51:67" x14ac:dyDescent="0.4">
      <c r="AY138" s="257" t="s">
        <v>141</v>
      </c>
      <c r="AZ138" s="257"/>
      <c r="BB138" s="41">
        <f t="shared" ref="BB138:BB201" si="18">((IF(AU138="BUENO","100",IF(AU138="REGULAR","75",IF(AU138="MALO","50",IF(AU138="NA","0",IF(AU138="","0"))))))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9">((
IF(AU138="BUENO","100",
IF(AU138="REGULAR","50",
IF(AU138="MALO","0",
IF(AU138="NO APLICA","NA",
IF(AU138="","")))))))</f>
        <v/>
      </c>
      <c r="BG138" s="43" t="str">
        <f t="shared" ref="BG138:BG201" si="20">IF(AW138="BUENO","100",
IF(AW138="REGULAR","50",
IF(AW138="MALO","0",
IF(AW138="NO APLICA","NA",
IF(AW138="","0")))))</f>
        <v>0</v>
      </c>
      <c r="BH138" s="43" t="b">
        <f t="shared" si="17"/>
        <v>0</v>
      </c>
      <c r="BI138" s="40"/>
      <c r="BJ138" s="40"/>
      <c r="BK138" s="40"/>
      <c r="BL138" s="40"/>
      <c r="BM138" s="40"/>
      <c r="BN138" s="40"/>
      <c r="BO138" s="40"/>
    </row>
    <row r="139" spans="51:67" x14ac:dyDescent="0.4">
      <c r="AY139" s="257" t="s">
        <v>141</v>
      </c>
      <c r="AZ139" s="25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57" t="s">
        <v>141</v>
      </c>
      <c r="AZ140" s="25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57" t="s">
        <v>141</v>
      </c>
      <c r="AZ141" s="25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57" t="s">
        <v>141</v>
      </c>
      <c r="AZ142" s="25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57" t="s">
        <v>141</v>
      </c>
      <c r="AZ143" s="25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57" t="s">
        <v>141</v>
      </c>
      <c r="AZ144" s="25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57" t="s">
        <v>141</v>
      </c>
      <c r="AZ145" s="25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57" t="s">
        <v>141</v>
      </c>
      <c r="AZ146" s="25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57" t="s">
        <v>141</v>
      </c>
      <c r="AZ147" s="25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57" t="s">
        <v>141</v>
      </c>
      <c r="AZ148" s="25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57" t="s">
        <v>141</v>
      </c>
      <c r="AZ149" s="25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57" t="s">
        <v>141</v>
      </c>
      <c r="AZ150" s="25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57" t="s">
        <v>141</v>
      </c>
      <c r="AZ151" s="25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57" t="s">
        <v>141</v>
      </c>
      <c r="AZ152" s="25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57" t="s">
        <v>141</v>
      </c>
      <c r="AZ153" s="25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57" t="s">
        <v>141</v>
      </c>
      <c r="AZ154" s="25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57" t="s">
        <v>141</v>
      </c>
      <c r="AZ155" s="25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57" t="s">
        <v>141</v>
      </c>
      <c r="AZ156" s="257"/>
      <c r="BB156" s="77">
        <f t="shared" si="18"/>
        <v>0</v>
      </c>
      <c r="BC156" s="77"/>
      <c r="BD156" s="77"/>
      <c r="BE156" s="77"/>
      <c r="BF156" s="78" t="str">
        <f t="shared" si="19"/>
        <v/>
      </c>
      <c r="BG156" s="79" t="str">
        <f t="shared" si="20"/>
        <v>0</v>
      </c>
      <c r="BH156" s="79" t="b">
        <f t="shared" si="21"/>
        <v>0</v>
      </c>
    </row>
    <row r="157" spans="51:67" x14ac:dyDescent="0.4">
      <c r="AY157" s="257" t="s">
        <v>141</v>
      </c>
      <c r="AZ157" s="257"/>
      <c r="BB157" s="77">
        <f t="shared" si="18"/>
        <v>0</v>
      </c>
      <c r="BC157" s="77"/>
      <c r="BD157" s="77"/>
      <c r="BE157" s="77"/>
      <c r="BF157" s="78" t="str">
        <f t="shared" si="19"/>
        <v/>
      </c>
      <c r="BG157" s="79" t="str">
        <f t="shared" si="20"/>
        <v>0</v>
      </c>
      <c r="BH157" s="79" t="b">
        <f t="shared" si="21"/>
        <v>0</v>
      </c>
    </row>
    <row r="158" spans="51:67" x14ac:dyDescent="0.4">
      <c r="AY158" s="257" t="s">
        <v>141</v>
      </c>
      <c r="AZ158" s="257"/>
      <c r="BB158" s="77">
        <f t="shared" si="18"/>
        <v>0</v>
      </c>
      <c r="BC158" s="77"/>
      <c r="BD158" s="77"/>
      <c r="BE158" s="77"/>
      <c r="BF158" s="78" t="str">
        <f t="shared" si="19"/>
        <v/>
      </c>
      <c r="BG158" s="79" t="str">
        <f t="shared" si="20"/>
        <v>0</v>
      </c>
      <c r="BH158" s="79" t="b">
        <f t="shared" si="21"/>
        <v>0</v>
      </c>
    </row>
    <row r="159" spans="51:67" x14ac:dyDescent="0.4">
      <c r="AY159" s="257" t="s">
        <v>141</v>
      </c>
      <c r="AZ159" s="257"/>
      <c r="BB159" s="77">
        <f t="shared" si="18"/>
        <v>0</v>
      </c>
      <c r="BC159" s="77"/>
      <c r="BD159" s="77"/>
      <c r="BE159" s="77"/>
      <c r="BF159" s="78" t="str">
        <f t="shared" si="19"/>
        <v/>
      </c>
      <c r="BG159" s="79" t="str">
        <f t="shared" si="20"/>
        <v>0</v>
      </c>
      <c r="BH159" s="79" t="b">
        <f t="shared" si="21"/>
        <v>0</v>
      </c>
    </row>
    <row r="160" spans="51:67" x14ac:dyDescent="0.4">
      <c r="AY160" s="257" t="s">
        <v>141</v>
      </c>
      <c r="AZ160" s="257"/>
      <c r="BB160" s="77">
        <f t="shared" si="18"/>
        <v>0</v>
      </c>
      <c r="BC160" s="77"/>
      <c r="BD160" s="77"/>
      <c r="BE160" s="77"/>
      <c r="BF160" s="78" t="str">
        <f t="shared" si="19"/>
        <v/>
      </c>
      <c r="BG160" s="79" t="str">
        <f t="shared" si="20"/>
        <v>0</v>
      </c>
      <c r="BH160" s="79" t="b">
        <f t="shared" si="21"/>
        <v>0</v>
      </c>
    </row>
    <row r="161" spans="51:60" x14ac:dyDescent="0.4">
      <c r="AY161" s="257" t="s">
        <v>141</v>
      </c>
      <c r="AZ161" s="257"/>
      <c r="BB161" s="77">
        <f t="shared" si="18"/>
        <v>0</v>
      </c>
      <c r="BC161" s="77"/>
      <c r="BD161" s="77"/>
      <c r="BE161" s="77"/>
      <c r="BF161" s="78" t="str">
        <f t="shared" si="19"/>
        <v/>
      </c>
      <c r="BG161" s="79" t="str">
        <f t="shared" si="20"/>
        <v>0</v>
      </c>
      <c r="BH161" s="79" t="b">
        <f t="shared" si="21"/>
        <v>0</v>
      </c>
    </row>
    <row r="162" spans="51:60" x14ac:dyDescent="0.4">
      <c r="AY162" s="257" t="s">
        <v>141</v>
      </c>
      <c r="AZ162" s="257"/>
      <c r="BB162" s="77">
        <f t="shared" si="18"/>
        <v>0</v>
      </c>
      <c r="BC162" s="77"/>
      <c r="BD162" s="77"/>
      <c r="BE162" s="77"/>
      <c r="BF162" s="78" t="str">
        <f t="shared" si="19"/>
        <v/>
      </c>
      <c r="BG162" s="79" t="str">
        <f t="shared" si="20"/>
        <v>0</v>
      </c>
      <c r="BH162" s="79" t="b">
        <f t="shared" si="21"/>
        <v>0</v>
      </c>
    </row>
    <row r="163" spans="51:60" x14ac:dyDescent="0.4">
      <c r="AY163" s="257" t="s">
        <v>141</v>
      </c>
      <c r="AZ163" s="257"/>
      <c r="BB163" s="77">
        <f t="shared" si="18"/>
        <v>0</v>
      </c>
      <c r="BC163" s="77"/>
      <c r="BD163" s="77"/>
      <c r="BE163" s="77"/>
      <c r="BF163" s="78" t="str">
        <f t="shared" si="19"/>
        <v/>
      </c>
      <c r="BG163" s="79" t="str">
        <f t="shared" si="20"/>
        <v>0</v>
      </c>
      <c r="BH163" s="79" t="b">
        <f t="shared" si="21"/>
        <v>0</v>
      </c>
    </row>
    <row r="164" spans="51:60" x14ac:dyDescent="0.4">
      <c r="AY164" s="257" t="s">
        <v>141</v>
      </c>
      <c r="AZ164" s="257"/>
      <c r="BB164" s="77">
        <f t="shared" si="18"/>
        <v>0</v>
      </c>
      <c r="BC164" s="77"/>
      <c r="BD164" s="77"/>
      <c r="BE164" s="77"/>
      <c r="BF164" s="78" t="str">
        <f t="shared" si="19"/>
        <v/>
      </c>
      <c r="BG164" s="79" t="str">
        <f t="shared" si="20"/>
        <v>0</v>
      </c>
      <c r="BH164" s="79" t="b">
        <f t="shared" si="21"/>
        <v>0</v>
      </c>
    </row>
    <row r="165" spans="51:60" x14ac:dyDescent="0.4">
      <c r="AY165" s="257" t="s">
        <v>141</v>
      </c>
      <c r="AZ165" s="257"/>
      <c r="BB165" s="77">
        <f t="shared" si="18"/>
        <v>0</v>
      </c>
      <c r="BC165" s="77"/>
      <c r="BD165" s="77"/>
      <c r="BE165" s="77"/>
      <c r="BF165" s="78" t="str">
        <f t="shared" si="19"/>
        <v/>
      </c>
      <c r="BG165" s="79" t="str">
        <f t="shared" si="20"/>
        <v>0</v>
      </c>
      <c r="BH165" s="79" t="b">
        <f t="shared" si="21"/>
        <v>0</v>
      </c>
    </row>
    <row r="166" spans="51:60" x14ac:dyDescent="0.4">
      <c r="AY166" s="257" t="s">
        <v>141</v>
      </c>
      <c r="AZ166" s="257"/>
      <c r="BB166" s="77">
        <f t="shared" si="18"/>
        <v>0</v>
      </c>
      <c r="BC166" s="77"/>
      <c r="BD166" s="77"/>
      <c r="BE166" s="77"/>
      <c r="BF166" s="78" t="str">
        <f t="shared" si="19"/>
        <v/>
      </c>
      <c r="BG166" s="79" t="str">
        <f t="shared" si="20"/>
        <v>0</v>
      </c>
      <c r="BH166" s="79" t="b">
        <f t="shared" si="21"/>
        <v>0</v>
      </c>
    </row>
    <row r="167" spans="51:60" x14ac:dyDescent="0.4">
      <c r="AY167" s="257" t="s">
        <v>141</v>
      </c>
      <c r="AZ167" s="257"/>
      <c r="BB167" s="77">
        <f t="shared" si="18"/>
        <v>0</v>
      </c>
      <c r="BC167" s="77"/>
      <c r="BD167" s="77"/>
      <c r="BE167" s="77"/>
      <c r="BF167" s="78" t="str">
        <f t="shared" si="19"/>
        <v/>
      </c>
      <c r="BG167" s="79" t="str">
        <f t="shared" si="20"/>
        <v>0</v>
      </c>
      <c r="BH167" s="79" t="b">
        <f t="shared" si="21"/>
        <v>0</v>
      </c>
    </row>
    <row r="168" spans="51:60" x14ac:dyDescent="0.4">
      <c r="AY168" s="257" t="s">
        <v>141</v>
      </c>
      <c r="AZ168" s="257"/>
      <c r="BB168" s="77">
        <f t="shared" si="18"/>
        <v>0</v>
      </c>
      <c r="BC168" s="77"/>
      <c r="BD168" s="77"/>
      <c r="BE168" s="77"/>
      <c r="BF168" s="78" t="str">
        <f t="shared" si="19"/>
        <v/>
      </c>
      <c r="BG168" s="79" t="str">
        <f t="shared" si="20"/>
        <v>0</v>
      </c>
      <c r="BH168" s="79" t="b">
        <f t="shared" si="21"/>
        <v>0</v>
      </c>
    </row>
    <row r="169" spans="51:60" x14ac:dyDescent="0.4">
      <c r="AY169" s="257" t="s">
        <v>141</v>
      </c>
      <c r="AZ169" s="257"/>
      <c r="BB169" s="77">
        <f t="shared" si="18"/>
        <v>0</v>
      </c>
      <c r="BC169" s="77"/>
      <c r="BD169" s="77"/>
      <c r="BE169" s="77"/>
      <c r="BF169" s="78" t="str">
        <f t="shared" si="19"/>
        <v/>
      </c>
      <c r="BG169" s="79" t="str">
        <f t="shared" si="20"/>
        <v>0</v>
      </c>
      <c r="BH169" s="79" t="b">
        <f t="shared" si="21"/>
        <v>0</v>
      </c>
    </row>
    <row r="170" spans="51:60" x14ac:dyDescent="0.4">
      <c r="AY170" s="257" t="s">
        <v>141</v>
      </c>
      <c r="AZ170" s="257"/>
      <c r="BB170" s="77">
        <f t="shared" si="18"/>
        <v>0</v>
      </c>
      <c r="BC170" s="77"/>
      <c r="BD170" s="77"/>
      <c r="BE170" s="77"/>
      <c r="BF170" s="78" t="str">
        <f t="shared" si="19"/>
        <v/>
      </c>
      <c r="BG170" s="79" t="str">
        <f t="shared" si="20"/>
        <v>0</v>
      </c>
      <c r="BH170" s="79" t="b">
        <f t="shared" si="21"/>
        <v>0</v>
      </c>
    </row>
    <row r="171" spans="51:60" x14ac:dyDescent="0.4">
      <c r="AY171" s="257" t="s">
        <v>141</v>
      </c>
      <c r="AZ171" s="257"/>
      <c r="BB171" s="77">
        <f t="shared" si="18"/>
        <v>0</v>
      </c>
      <c r="BC171" s="77"/>
      <c r="BD171" s="77"/>
      <c r="BE171" s="77"/>
      <c r="BF171" s="78" t="str">
        <f t="shared" si="19"/>
        <v/>
      </c>
      <c r="BG171" s="79" t="str">
        <f t="shared" si="20"/>
        <v>0</v>
      </c>
      <c r="BH171" s="79" t="b">
        <f t="shared" si="21"/>
        <v>0</v>
      </c>
    </row>
    <row r="172" spans="51:60" x14ac:dyDescent="0.4">
      <c r="AY172" s="257" t="s">
        <v>141</v>
      </c>
      <c r="AZ172" s="257"/>
      <c r="BB172" s="77">
        <f t="shared" si="18"/>
        <v>0</v>
      </c>
      <c r="BC172" s="77"/>
      <c r="BD172" s="77"/>
      <c r="BE172" s="77"/>
      <c r="BF172" s="78" t="str">
        <f t="shared" si="19"/>
        <v/>
      </c>
      <c r="BG172" s="79" t="str">
        <f t="shared" si="20"/>
        <v>0</v>
      </c>
      <c r="BH172" s="79" t="b">
        <f t="shared" si="21"/>
        <v>0</v>
      </c>
    </row>
    <row r="173" spans="51:60" x14ac:dyDescent="0.4">
      <c r="AY173" s="257" t="s">
        <v>141</v>
      </c>
      <c r="AZ173" s="257"/>
      <c r="BB173" s="77">
        <f t="shared" si="18"/>
        <v>0</v>
      </c>
      <c r="BC173" s="77"/>
      <c r="BD173" s="77"/>
      <c r="BE173" s="77"/>
      <c r="BF173" s="78" t="str">
        <f t="shared" si="19"/>
        <v/>
      </c>
      <c r="BG173" s="79" t="str">
        <f t="shared" si="20"/>
        <v>0</v>
      </c>
      <c r="BH173" s="79" t="b">
        <f t="shared" si="21"/>
        <v>0</v>
      </c>
    </row>
    <row r="174" spans="51:60" x14ac:dyDescent="0.4">
      <c r="AY174" s="257" t="s">
        <v>141</v>
      </c>
      <c r="AZ174" s="257"/>
      <c r="BB174" s="77">
        <f t="shared" si="18"/>
        <v>0</v>
      </c>
      <c r="BC174" s="77"/>
      <c r="BD174" s="77"/>
      <c r="BE174" s="77"/>
      <c r="BF174" s="78" t="str">
        <f t="shared" si="19"/>
        <v/>
      </c>
      <c r="BG174" s="79" t="str">
        <f t="shared" si="20"/>
        <v>0</v>
      </c>
      <c r="BH174" s="79" t="b">
        <f t="shared" si="21"/>
        <v>0</v>
      </c>
    </row>
    <row r="175" spans="51:60" x14ac:dyDescent="0.4">
      <c r="AY175" s="257" t="s">
        <v>141</v>
      </c>
      <c r="AZ175" s="257"/>
      <c r="BB175" s="77">
        <f t="shared" si="18"/>
        <v>0</v>
      </c>
      <c r="BC175" s="77"/>
      <c r="BD175" s="77"/>
      <c r="BE175" s="77"/>
      <c r="BF175" s="78" t="str">
        <f t="shared" si="19"/>
        <v/>
      </c>
      <c r="BG175" s="79" t="str">
        <f t="shared" si="20"/>
        <v>0</v>
      </c>
      <c r="BH175" s="79" t="b">
        <f t="shared" si="21"/>
        <v>0</v>
      </c>
    </row>
    <row r="176" spans="51:60" x14ac:dyDescent="0.4">
      <c r="AY176" s="257" t="s">
        <v>141</v>
      </c>
      <c r="AZ176" s="257"/>
      <c r="BB176" s="77">
        <f t="shared" si="18"/>
        <v>0</v>
      </c>
      <c r="BC176" s="77"/>
      <c r="BD176" s="77"/>
      <c r="BE176" s="77"/>
      <c r="BF176" s="78" t="str">
        <f t="shared" si="19"/>
        <v/>
      </c>
      <c r="BG176" s="79" t="str">
        <f t="shared" si="20"/>
        <v>0</v>
      </c>
      <c r="BH176" s="79" t="b">
        <f t="shared" si="21"/>
        <v>0</v>
      </c>
    </row>
    <row r="177" spans="51:60" x14ac:dyDescent="0.4">
      <c r="AY177" s="257" t="s">
        <v>141</v>
      </c>
      <c r="AZ177" s="257"/>
      <c r="BB177" s="77">
        <f t="shared" si="18"/>
        <v>0</v>
      </c>
      <c r="BC177" s="77"/>
      <c r="BD177" s="77"/>
      <c r="BE177" s="77"/>
      <c r="BF177" s="78" t="str">
        <f t="shared" si="19"/>
        <v/>
      </c>
      <c r="BG177" s="79" t="str">
        <f t="shared" si="20"/>
        <v>0</v>
      </c>
      <c r="BH177" s="79" t="b">
        <f t="shared" si="21"/>
        <v>0</v>
      </c>
    </row>
    <row r="178" spans="51:60" x14ac:dyDescent="0.4">
      <c r="AY178" s="257" t="s">
        <v>141</v>
      </c>
      <c r="AZ178" s="257"/>
      <c r="BB178" s="77">
        <f t="shared" si="18"/>
        <v>0</v>
      </c>
      <c r="BC178" s="77"/>
      <c r="BD178" s="77"/>
      <c r="BE178" s="77"/>
      <c r="BF178" s="78" t="str">
        <f t="shared" si="19"/>
        <v/>
      </c>
      <c r="BG178" s="79" t="str">
        <f t="shared" si="20"/>
        <v>0</v>
      </c>
      <c r="BH178" s="79" t="b">
        <f t="shared" si="21"/>
        <v>0</v>
      </c>
    </row>
    <row r="179" spans="51:60" x14ac:dyDescent="0.4">
      <c r="AY179" s="257" t="s">
        <v>141</v>
      </c>
      <c r="AZ179" s="257"/>
      <c r="BB179" s="77">
        <f t="shared" si="18"/>
        <v>0</v>
      </c>
      <c r="BC179" s="77"/>
      <c r="BD179" s="77"/>
      <c r="BE179" s="77"/>
      <c r="BF179" s="78" t="str">
        <f t="shared" si="19"/>
        <v/>
      </c>
      <c r="BG179" s="79" t="str">
        <f t="shared" si="20"/>
        <v>0</v>
      </c>
      <c r="BH179" s="79" t="b">
        <f t="shared" si="21"/>
        <v>0</v>
      </c>
    </row>
    <row r="180" spans="51:60" x14ac:dyDescent="0.4">
      <c r="AY180" s="257" t="s">
        <v>141</v>
      </c>
      <c r="AZ180" s="257"/>
      <c r="BB180" s="77">
        <f t="shared" si="18"/>
        <v>0</v>
      </c>
      <c r="BC180" s="77"/>
      <c r="BD180" s="77"/>
      <c r="BE180" s="77"/>
      <c r="BF180" s="78" t="str">
        <f t="shared" si="19"/>
        <v/>
      </c>
      <c r="BG180" s="79" t="str">
        <f t="shared" si="20"/>
        <v>0</v>
      </c>
      <c r="BH180" s="79" t="b">
        <f t="shared" si="21"/>
        <v>0</v>
      </c>
    </row>
    <row r="181" spans="51:60" x14ac:dyDescent="0.4">
      <c r="AY181" s="257" t="s">
        <v>141</v>
      </c>
      <c r="AZ181" s="257"/>
      <c r="BB181" s="77">
        <f t="shared" si="18"/>
        <v>0</v>
      </c>
      <c r="BC181" s="77"/>
      <c r="BD181" s="77"/>
      <c r="BE181" s="77"/>
      <c r="BF181" s="78" t="str">
        <f t="shared" si="19"/>
        <v/>
      </c>
      <c r="BG181" s="79" t="str">
        <f t="shared" si="20"/>
        <v>0</v>
      </c>
      <c r="BH181" s="79" t="b">
        <f t="shared" si="21"/>
        <v>0</v>
      </c>
    </row>
    <row r="182" spans="51:60" x14ac:dyDescent="0.4">
      <c r="AY182" s="257" t="s">
        <v>141</v>
      </c>
      <c r="AZ182" s="257"/>
      <c r="BB182" s="77">
        <f t="shared" si="18"/>
        <v>0</v>
      </c>
      <c r="BC182" s="77"/>
      <c r="BD182" s="77"/>
      <c r="BE182" s="77"/>
      <c r="BF182" s="78" t="str">
        <f t="shared" si="19"/>
        <v/>
      </c>
      <c r="BG182" s="79" t="str">
        <f t="shared" si="20"/>
        <v>0</v>
      </c>
      <c r="BH182" s="79" t="b">
        <f t="shared" si="21"/>
        <v>0</v>
      </c>
    </row>
    <row r="183" spans="51:60" x14ac:dyDescent="0.4">
      <c r="AY183" s="257" t="s">
        <v>141</v>
      </c>
      <c r="AZ183" s="257"/>
      <c r="BB183" s="77">
        <f t="shared" si="18"/>
        <v>0</v>
      </c>
      <c r="BC183" s="77"/>
      <c r="BD183" s="77"/>
      <c r="BE183" s="77"/>
      <c r="BF183" s="78" t="str">
        <f t="shared" si="19"/>
        <v/>
      </c>
      <c r="BG183" s="79" t="str">
        <f t="shared" si="20"/>
        <v>0</v>
      </c>
      <c r="BH183" s="79" t="b">
        <f t="shared" si="21"/>
        <v>0</v>
      </c>
    </row>
    <row r="184" spans="51:60" x14ac:dyDescent="0.4">
      <c r="AY184" s="257" t="s">
        <v>141</v>
      </c>
      <c r="AZ184" s="257"/>
      <c r="BB184" s="77">
        <f t="shared" si="18"/>
        <v>0</v>
      </c>
      <c r="BC184" s="77"/>
      <c r="BD184" s="77"/>
      <c r="BE184" s="77"/>
      <c r="BF184" s="78" t="str">
        <f t="shared" si="19"/>
        <v/>
      </c>
      <c r="BG184" s="79" t="str">
        <f t="shared" si="20"/>
        <v>0</v>
      </c>
      <c r="BH184" s="79" t="b">
        <f t="shared" si="21"/>
        <v>0</v>
      </c>
    </row>
    <row r="185" spans="51:60" x14ac:dyDescent="0.4">
      <c r="AY185" s="257" t="s">
        <v>141</v>
      </c>
      <c r="AZ185" s="257"/>
      <c r="BB185" s="77">
        <f t="shared" si="18"/>
        <v>0</v>
      </c>
      <c r="BC185" s="77"/>
      <c r="BD185" s="77"/>
      <c r="BE185" s="77"/>
      <c r="BF185" s="78" t="str">
        <f t="shared" si="19"/>
        <v/>
      </c>
      <c r="BG185" s="79" t="str">
        <f t="shared" si="20"/>
        <v>0</v>
      </c>
      <c r="BH185" s="79" t="b">
        <f t="shared" si="21"/>
        <v>0</v>
      </c>
    </row>
    <row r="186" spans="51:60" x14ac:dyDescent="0.4">
      <c r="AY186" s="257" t="s">
        <v>141</v>
      </c>
      <c r="AZ186" s="257"/>
      <c r="BB186" s="77">
        <f t="shared" si="18"/>
        <v>0</v>
      </c>
      <c r="BC186" s="77"/>
      <c r="BD186" s="77"/>
      <c r="BE186" s="77"/>
      <c r="BF186" s="78" t="str">
        <f t="shared" si="19"/>
        <v/>
      </c>
      <c r="BG186" s="79" t="str">
        <f t="shared" si="20"/>
        <v>0</v>
      </c>
      <c r="BH186" s="79" t="b">
        <f t="shared" si="21"/>
        <v>0</v>
      </c>
    </row>
    <row r="187" spans="51:60" x14ac:dyDescent="0.4">
      <c r="AY187" s="257" t="s">
        <v>141</v>
      </c>
      <c r="AZ187" s="257"/>
      <c r="BB187" s="77">
        <f t="shared" si="18"/>
        <v>0</v>
      </c>
      <c r="BC187" s="77"/>
      <c r="BD187" s="77"/>
      <c r="BE187" s="77"/>
      <c r="BF187" s="78" t="str">
        <f t="shared" si="19"/>
        <v/>
      </c>
      <c r="BG187" s="79" t="str">
        <f t="shared" si="20"/>
        <v>0</v>
      </c>
      <c r="BH187" s="79" t="b">
        <f t="shared" si="21"/>
        <v>0</v>
      </c>
    </row>
    <row r="188" spans="51:60" x14ac:dyDescent="0.4">
      <c r="AY188" s="257" t="s">
        <v>141</v>
      </c>
      <c r="AZ188" s="257"/>
      <c r="BB188" s="77">
        <f t="shared" si="18"/>
        <v>0</v>
      </c>
      <c r="BC188" s="77"/>
      <c r="BD188" s="77"/>
      <c r="BE188" s="77"/>
      <c r="BF188" s="78" t="str">
        <f t="shared" si="19"/>
        <v/>
      </c>
      <c r="BG188" s="79" t="str">
        <f t="shared" si="20"/>
        <v>0</v>
      </c>
      <c r="BH188" s="79" t="b">
        <f t="shared" si="21"/>
        <v>0</v>
      </c>
    </row>
    <row r="189" spans="51:60" x14ac:dyDescent="0.4">
      <c r="AY189" s="257" t="s">
        <v>141</v>
      </c>
      <c r="AZ189" s="257"/>
      <c r="BB189" s="77">
        <f t="shared" si="18"/>
        <v>0</v>
      </c>
      <c r="BC189" s="77"/>
      <c r="BD189" s="77"/>
      <c r="BE189" s="77"/>
      <c r="BF189" s="78" t="str">
        <f t="shared" si="19"/>
        <v/>
      </c>
      <c r="BG189" s="79" t="str">
        <f t="shared" si="20"/>
        <v>0</v>
      </c>
      <c r="BH189" s="79" t="b">
        <f t="shared" si="21"/>
        <v>0</v>
      </c>
    </row>
    <row r="190" spans="51:60" x14ac:dyDescent="0.4">
      <c r="AY190" s="257" t="s">
        <v>141</v>
      </c>
      <c r="AZ190" s="257"/>
      <c r="BB190" s="77">
        <f t="shared" si="18"/>
        <v>0</v>
      </c>
      <c r="BC190" s="77"/>
      <c r="BD190" s="77"/>
      <c r="BE190" s="77"/>
      <c r="BF190" s="78" t="str">
        <f t="shared" si="19"/>
        <v/>
      </c>
      <c r="BG190" s="79" t="str">
        <f t="shared" si="20"/>
        <v>0</v>
      </c>
      <c r="BH190" s="79" t="b">
        <f t="shared" si="21"/>
        <v>0</v>
      </c>
    </row>
    <row r="191" spans="51:60" x14ac:dyDescent="0.4">
      <c r="AY191" s="257" t="s">
        <v>141</v>
      </c>
      <c r="AZ191" s="257"/>
      <c r="BB191" s="77">
        <f t="shared" si="18"/>
        <v>0</v>
      </c>
      <c r="BC191" s="77"/>
      <c r="BD191" s="77"/>
      <c r="BE191" s="77"/>
      <c r="BF191" s="78" t="str">
        <f t="shared" si="19"/>
        <v/>
      </c>
      <c r="BG191" s="79" t="str">
        <f t="shared" si="20"/>
        <v>0</v>
      </c>
      <c r="BH191" s="79" t="b">
        <f t="shared" si="21"/>
        <v>0</v>
      </c>
    </row>
    <row r="192" spans="51:60" x14ac:dyDescent="0.4">
      <c r="AY192" s="257" t="s">
        <v>141</v>
      </c>
      <c r="AZ192" s="257"/>
      <c r="BB192" s="77">
        <f t="shared" si="18"/>
        <v>0</v>
      </c>
      <c r="BC192" s="77"/>
      <c r="BD192" s="77"/>
      <c r="BE192" s="77"/>
      <c r="BF192" s="78" t="str">
        <f t="shared" si="19"/>
        <v/>
      </c>
      <c r="BG192" s="79" t="str">
        <f t="shared" si="20"/>
        <v>0</v>
      </c>
      <c r="BH192" s="79" t="b">
        <f t="shared" si="21"/>
        <v>0</v>
      </c>
    </row>
    <row r="193" spans="51:60" x14ac:dyDescent="0.4">
      <c r="AY193" s="257" t="s">
        <v>141</v>
      </c>
      <c r="AZ193" s="257"/>
      <c r="BB193" s="77">
        <f t="shared" si="18"/>
        <v>0</v>
      </c>
      <c r="BC193" s="77"/>
      <c r="BD193" s="77"/>
      <c r="BE193" s="77"/>
      <c r="BF193" s="78" t="str">
        <f t="shared" si="19"/>
        <v/>
      </c>
      <c r="BG193" s="79" t="str">
        <f t="shared" si="20"/>
        <v>0</v>
      </c>
      <c r="BH193" s="79" t="b">
        <f t="shared" si="21"/>
        <v>0</v>
      </c>
    </row>
    <row r="194" spans="51:60" x14ac:dyDescent="0.4">
      <c r="AY194" s="257" t="s">
        <v>141</v>
      </c>
      <c r="AZ194" s="257"/>
      <c r="BB194" s="77">
        <f t="shared" si="18"/>
        <v>0</v>
      </c>
      <c r="BC194" s="77"/>
      <c r="BD194" s="77"/>
      <c r="BE194" s="77"/>
      <c r="BF194" s="78" t="str">
        <f t="shared" si="19"/>
        <v/>
      </c>
      <c r="BG194" s="79" t="str">
        <f t="shared" si="20"/>
        <v>0</v>
      </c>
      <c r="BH194" s="79" t="b">
        <f t="shared" si="21"/>
        <v>0</v>
      </c>
    </row>
    <row r="195" spans="51:60" x14ac:dyDescent="0.4">
      <c r="AY195" s="257" t="s">
        <v>141</v>
      </c>
      <c r="AZ195" s="257"/>
      <c r="BB195" s="77">
        <f t="shared" si="18"/>
        <v>0</v>
      </c>
      <c r="BC195" s="77"/>
      <c r="BD195" s="77"/>
      <c r="BE195" s="77"/>
      <c r="BF195" s="78" t="str">
        <f t="shared" si="19"/>
        <v/>
      </c>
      <c r="BG195" s="79" t="str">
        <f t="shared" si="20"/>
        <v>0</v>
      </c>
      <c r="BH195" s="79" t="b">
        <f t="shared" si="21"/>
        <v>0</v>
      </c>
    </row>
    <row r="196" spans="51:60" x14ac:dyDescent="0.4">
      <c r="AY196" s="257" t="s">
        <v>141</v>
      </c>
      <c r="AZ196" s="257"/>
      <c r="BB196" s="77">
        <f t="shared" si="18"/>
        <v>0</v>
      </c>
      <c r="BC196" s="77"/>
      <c r="BD196" s="77"/>
      <c r="BE196" s="77"/>
      <c r="BF196" s="78" t="str">
        <f t="shared" si="19"/>
        <v/>
      </c>
      <c r="BG196" s="79" t="str">
        <f t="shared" si="20"/>
        <v>0</v>
      </c>
      <c r="BH196" s="79" t="b">
        <f t="shared" si="21"/>
        <v>0</v>
      </c>
    </row>
    <row r="197" spans="51:60" x14ac:dyDescent="0.4">
      <c r="AY197" s="257" t="s">
        <v>141</v>
      </c>
      <c r="AZ197" s="257"/>
      <c r="BB197" s="77">
        <f t="shared" si="18"/>
        <v>0</v>
      </c>
      <c r="BC197" s="77"/>
      <c r="BD197" s="77"/>
      <c r="BE197" s="77"/>
      <c r="BF197" s="78" t="str">
        <f t="shared" si="19"/>
        <v/>
      </c>
      <c r="BG197" s="79" t="str">
        <f t="shared" si="20"/>
        <v>0</v>
      </c>
      <c r="BH197" s="79" t="b">
        <f t="shared" si="21"/>
        <v>0</v>
      </c>
    </row>
    <row r="198" spans="51:60" x14ac:dyDescent="0.4">
      <c r="AY198" s="257" t="s">
        <v>141</v>
      </c>
      <c r="AZ198" s="257"/>
      <c r="BB198" s="77">
        <f t="shared" si="18"/>
        <v>0</v>
      </c>
      <c r="BC198" s="77"/>
      <c r="BD198" s="77"/>
      <c r="BE198" s="77"/>
      <c r="BF198" s="78" t="str">
        <f t="shared" si="19"/>
        <v/>
      </c>
      <c r="BG198" s="79" t="str">
        <f t="shared" si="20"/>
        <v>0</v>
      </c>
      <c r="BH198" s="79" t="b">
        <f t="shared" si="21"/>
        <v>0</v>
      </c>
    </row>
    <row r="199" spans="51:60" x14ac:dyDescent="0.4">
      <c r="AY199" s="257" t="s">
        <v>141</v>
      </c>
      <c r="AZ199" s="257"/>
      <c r="BB199" s="77">
        <f t="shared" si="18"/>
        <v>0</v>
      </c>
      <c r="BC199" s="77"/>
      <c r="BD199" s="77"/>
      <c r="BE199" s="77"/>
      <c r="BF199" s="78" t="str">
        <f t="shared" si="19"/>
        <v/>
      </c>
      <c r="BG199" s="79" t="str">
        <f t="shared" si="20"/>
        <v>0</v>
      </c>
      <c r="BH199" s="79" t="b">
        <f t="shared" si="21"/>
        <v>0</v>
      </c>
    </row>
    <row r="200" spans="51:60" x14ac:dyDescent="0.4">
      <c r="AY200" s="257" t="s">
        <v>141</v>
      </c>
      <c r="AZ200" s="257"/>
      <c r="BB200" s="77">
        <f t="shared" si="18"/>
        <v>0</v>
      </c>
      <c r="BC200" s="77"/>
      <c r="BD200" s="77"/>
      <c r="BE200" s="77"/>
      <c r="BF200" s="78" t="str">
        <f t="shared" si="19"/>
        <v/>
      </c>
      <c r="BG200" s="79" t="str">
        <f t="shared" si="20"/>
        <v>0</v>
      </c>
      <c r="BH200" s="79" t="b">
        <f t="shared" si="21"/>
        <v>0</v>
      </c>
    </row>
    <row r="201" spans="51:60" x14ac:dyDescent="0.4">
      <c r="AY201" s="257" t="s">
        <v>141</v>
      </c>
      <c r="AZ201" s="257"/>
      <c r="BB201" s="77">
        <f t="shared" si="18"/>
        <v>0</v>
      </c>
      <c r="BC201" s="77"/>
      <c r="BD201" s="77"/>
      <c r="BE201" s="77"/>
      <c r="BF201" s="78" t="str">
        <f t="shared" si="19"/>
        <v/>
      </c>
      <c r="BG201" s="79" t="str">
        <f t="shared" si="20"/>
        <v>0</v>
      </c>
      <c r="BH201" s="79" t="b">
        <f t="shared" si="21"/>
        <v>0</v>
      </c>
    </row>
    <row r="202" spans="51:60" x14ac:dyDescent="0.4">
      <c r="AY202" s="257" t="s">
        <v>141</v>
      </c>
      <c r="AZ202" s="257"/>
      <c r="BB202" s="77">
        <f t="shared" ref="BB202:BB239" si="22">((IF(AU202="BUENO","100",IF(AU202="REGULAR","75",IF(AU202="MALO","50",IF(AU202="NA","0",IF(AU202="","0"))))))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3">((
IF(AU202="BUENO","100",
IF(AU202="REGULAR","50",
IF(AU202="MALO","0",
IF(AU202="NO APLICA","NA",
IF(AU202="","")))))))</f>
        <v/>
      </c>
      <c r="BG202" s="79" t="str">
        <f t="shared" ref="BG202:BG239" si="24">IF(AW202="BUENO","100",
IF(AW202="REGULAR","50",
IF(AW202="MALO","0",
IF(AW202="NO APLICA","NA",
IF(AW202="","0")))))</f>
        <v>0</v>
      </c>
      <c r="BH202" s="79" t="b">
        <f t="shared" si="21"/>
        <v>0</v>
      </c>
    </row>
    <row r="203" spans="51:60" x14ac:dyDescent="0.4">
      <c r="AY203" s="257" t="s">
        <v>141</v>
      </c>
      <c r="AZ203" s="257"/>
      <c r="BB203" s="77">
        <f t="shared" si="22"/>
        <v>0</v>
      </c>
      <c r="BC203" s="77"/>
      <c r="BD203" s="77"/>
      <c r="BE203" s="77"/>
      <c r="BF203" s="78" t="str">
        <f t="shared" si="23"/>
        <v/>
      </c>
      <c r="BG203" s="79" t="str">
        <f t="shared" si="24"/>
        <v>0</v>
      </c>
      <c r="BH203" s="79" t="b">
        <f t="shared" si="21"/>
        <v>0</v>
      </c>
    </row>
    <row r="204" spans="51:60" x14ac:dyDescent="0.4">
      <c r="AY204" s="257" t="s">
        <v>141</v>
      </c>
      <c r="AZ204" s="257"/>
      <c r="BB204" s="77">
        <f t="shared" si="22"/>
        <v>0</v>
      </c>
      <c r="BC204" s="77"/>
      <c r="BD204" s="77"/>
      <c r="BE204" s="77"/>
      <c r="BF204" s="78" t="str">
        <f t="shared" si="23"/>
        <v/>
      </c>
      <c r="BG204" s="79" t="str">
        <f t="shared" si="24"/>
        <v>0</v>
      </c>
      <c r="BH204" s="79" t="b">
        <f t="shared" si="21"/>
        <v>0</v>
      </c>
    </row>
    <row r="205" spans="51:60" x14ac:dyDescent="0.4">
      <c r="AY205" s="257" t="s">
        <v>141</v>
      </c>
      <c r="AZ205" s="257"/>
      <c r="BB205" s="77">
        <f t="shared" si="22"/>
        <v>0</v>
      </c>
      <c r="BC205" s="77"/>
      <c r="BD205" s="77"/>
      <c r="BE205" s="77"/>
      <c r="BF205" s="78" t="str">
        <f t="shared" si="23"/>
        <v/>
      </c>
      <c r="BG205" s="79" t="str">
        <f t="shared" si="24"/>
        <v>0</v>
      </c>
      <c r="BH205" s="79" t="b">
        <f t="shared" si="21"/>
        <v>0</v>
      </c>
    </row>
    <row r="206" spans="51:60" x14ac:dyDescent="0.4">
      <c r="AY206" s="257" t="s">
        <v>141</v>
      </c>
      <c r="AZ206" s="257"/>
      <c r="BB206" s="77">
        <f t="shared" si="22"/>
        <v>0</v>
      </c>
      <c r="BC206" s="77"/>
      <c r="BD206" s="77"/>
      <c r="BE206" s="77"/>
      <c r="BF206" s="78" t="str">
        <f t="shared" si="23"/>
        <v/>
      </c>
      <c r="BG206" s="79" t="str">
        <f t="shared" si="24"/>
        <v>0</v>
      </c>
      <c r="BH206" s="79" t="b">
        <f t="shared" si="21"/>
        <v>0</v>
      </c>
    </row>
    <row r="207" spans="51:60" x14ac:dyDescent="0.4">
      <c r="AY207" s="257" t="s">
        <v>141</v>
      </c>
      <c r="AZ207" s="257"/>
      <c r="BB207" s="77">
        <f t="shared" si="22"/>
        <v>0</v>
      </c>
      <c r="BC207" s="77"/>
      <c r="BD207" s="77"/>
      <c r="BE207" s="77"/>
      <c r="BF207" s="78" t="str">
        <f t="shared" si="23"/>
        <v/>
      </c>
      <c r="BG207" s="79" t="str">
        <f t="shared" si="24"/>
        <v>0</v>
      </c>
      <c r="BH207" s="79" t="b">
        <f t="shared" ref="BH207:BH239" si="25">IF(AY207="BUENO","100",
IF(AY207="MALO","0",
IF(AY207="REGULAR","75",
IF(AY207="","0"))))</f>
        <v>0</v>
      </c>
    </row>
    <row r="208" spans="51:60" x14ac:dyDescent="0.4">
      <c r="AY208" s="257" t="s">
        <v>141</v>
      </c>
      <c r="AZ208" s="257"/>
      <c r="BB208" s="77">
        <f t="shared" si="22"/>
        <v>0</v>
      </c>
      <c r="BC208" s="77"/>
      <c r="BD208" s="77"/>
      <c r="BE208" s="77"/>
      <c r="BF208" s="78" t="str">
        <f t="shared" si="23"/>
        <v/>
      </c>
      <c r="BG208" s="79" t="str">
        <f t="shared" si="24"/>
        <v>0</v>
      </c>
      <c r="BH208" s="79" t="b">
        <f t="shared" si="25"/>
        <v>0</v>
      </c>
    </row>
    <row r="209" spans="51:60" x14ac:dyDescent="0.4">
      <c r="AY209" s="257" t="s">
        <v>141</v>
      </c>
      <c r="AZ209" s="257"/>
      <c r="BB209" s="77">
        <f t="shared" si="22"/>
        <v>0</v>
      </c>
      <c r="BC209" s="77"/>
      <c r="BD209" s="77"/>
      <c r="BE209" s="77"/>
      <c r="BF209" s="78" t="str">
        <f t="shared" si="23"/>
        <v/>
      </c>
      <c r="BG209" s="79" t="str">
        <f t="shared" si="24"/>
        <v>0</v>
      </c>
      <c r="BH209" s="79" t="b">
        <f t="shared" si="25"/>
        <v>0</v>
      </c>
    </row>
    <row r="210" spans="51:60" x14ac:dyDescent="0.4">
      <c r="AY210" s="257" t="s">
        <v>141</v>
      </c>
      <c r="AZ210" s="257"/>
      <c r="BB210" s="77">
        <f t="shared" si="22"/>
        <v>0</v>
      </c>
      <c r="BC210" s="77"/>
      <c r="BD210" s="77"/>
      <c r="BE210" s="77"/>
      <c r="BF210" s="78" t="str">
        <f t="shared" si="23"/>
        <v/>
      </c>
      <c r="BG210" s="79" t="str">
        <f t="shared" si="24"/>
        <v>0</v>
      </c>
      <c r="BH210" s="79" t="b">
        <f t="shared" si="25"/>
        <v>0</v>
      </c>
    </row>
    <row r="211" spans="51:60" x14ac:dyDescent="0.4">
      <c r="AY211" s="257" t="s">
        <v>141</v>
      </c>
      <c r="AZ211" s="257"/>
      <c r="BB211" s="77">
        <f t="shared" si="22"/>
        <v>0</v>
      </c>
      <c r="BC211" s="77"/>
      <c r="BD211" s="77"/>
      <c r="BE211" s="77"/>
      <c r="BF211" s="78" t="str">
        <f t="shared" si="23"/>
        <v/>
      </c>
      <c r="BG211" s="79" t="str">
        <f t="shared" si="24"/>
        <v>0</v>
      </c>
      <c r="BH211" s="79" t="b">
        <f t="shared" si="25"/>
        <v>0</v>
      </c>
    </row>
    <row r="212" spans="51:60" x14ac:dyDescent="0.4">
      <c r="AY212" s="257" t="s">
        <v>141</v>
      </c>
      <c r="AZ212" s="257"/>
      <c r="BB212" s="77">
        <f t="shared" si="22"/>
        <v>0</v>
      </c>
      <c r="BC212" s="77"/>
      <c r="BD212" s="77"/>
      <c r="BE212" s="77"/>
      <c r="BF212" s="78" t="str">
        <f t="shared" si="23"/>
        <v/>
      </c>
      <c r="BG212" s="79" t="str">
        <f t="shared" si="24"/>
        <v>0</v>
      </c>
      <c r="BH212" s="79" t="b">
        <f t="shared" si="25"/>
        <v>0</v>
      </c>
    </row>
    <row r="213" spans="51:60" x14ac:dyDescent="0.4">
      <c r="AY213" s="257" t="s">
        <v>141</v>
      </c>
      <c r="AZ213" s="257"/>
      <c r="BB213" s="77">
        <f t="shared" si="22"/>
        <v>0</v>
      </c>
      <c r="BC213" s="77"/>
      <c r="BD213" s="77"/>
      <c r="BE213" s="77"/>
      <c r="BF213" s="78" t="str">
        <f t="shared" si="23"/>
        <v/>
      </c>
      <c r="BG213" s="79" t="str">
        <f t="shared" si="24"/>
        <v>0</v>
      </c>
      <c r="BH213" s="79" t="b">
        <f t="shared" si="25"/>
        <v>0</v>
      </c>
    </row>
    <row r="214" spans="51:60" x14ac:dyDescent="0.4">
      <c r="AY214" s="257" t="s">
        <v>141</v>
      </c>
      <c r="AZ214" s="257"/>
      <c r="BB214" s="77">
        <f t="shared" si="22"/>
        <v>0</v>
      </c>
      <c r="BC214" s="77"/>
      <c r="BD214" s="77"/>
      <c r="BE214" s="77"/>
      <c r="BF214" s="78" t="str">
        <f t="shared" si="23"/>
        <v/>
      </c>
      <c r="BG214" s="79" t="str">
        <f t="shared" si="24"/>
        <v>0</v>
      </c>
      <c r="BH214" s="79" t="b">
        <f t="shared" si="25"/>
        <v>0</v>
      </c>
    </row>
    <row r="215" spans="51:60" x14ac:dyDescent="0.4">
      <c r="AY215" s="257" t="s">
        <v>141</v>
      </c>
      <c r="AZ215" s="257"/>
      <c r="BB215" s="77">
        <f t="shared" si="22"/>
        <v>0</v>
      </c>
      <c r="BC215" s="77"/>
      <c r="BD215" s="77"/>
      <c r="BE215" s="77"/>
      <c r="BF215" s="78" t="str">
        <f t="shared" si="23"/>
        <v/>
      </c>
      <c r="BG215" s="79" t="str">
        <f t="shared" si="24"/>
        <v>0</v>
      </c>
      <c r="BH215" s="79" t="b">
        <f t="shared" si="25"/>
        <v>0</v>
      </c>
    </row>
    <row r="216" spans="51:60" x14ac:dyDescent="0.4">
      <c r="AY216" s="257" t="s">
        <v>141</v>
      </c>
      <c r="AZ216" s="257"/>
      <c r="BB216" s="77">
        <f t="shared" si="22"/>
        <v>0</v>
      </c>
      <c r="BC216" s="77"/>
      <c r="BD216" s="77"/>
      <c r="BE216" s="77"/>
      <c r="BF216" s="78" t="str">
        <f t="shared" si="23"/>
        <v/>
      </c>
      <c r="BG216" s="79" t="str">
        <f t="shared" si="24"/>
        <v>0</v>
      </c>
      <c r="BH216" s="79" t="b">
        <f t="shared" si="25"/>
        <v>0</v>
      </c>
    </row>
    <row r="217" spans="51:60" x14ac:dyDescent="0.4">
      <c r="AY217" s="257" t="s">
        <v>141</v>
      </c>
      <c r="AZ217" s="257"/>
      <c r="BB217" s="77">
        <f t="shared" si="22"/>
        <v>0</v>
      </c>
      <c r="BC217" s="77"/>
      <c r="BD217" s="77"/>
      <c r="BE217" s="77"/>
      <c r="BF217" s="78" t="str">
        <f t="shared" si="23"/>
        <v/>
      </c>
      <c r="BG217" s="79" t="str">
        <f t="shared" si="24"/>
        <v>0</v>
      </c>
      <c r="BH217" s="79" t="b">
        <f t="shared" si="25"/>
        <v>0</v>
      </c>
    </row>
    <row r="218" spans="51:60" x14ac:dyDescent="0.4">
      <c r="AY218" s="257" t="s">
        <v>141</v>
      </c>
      <c r="AZ218" s="257"/>
      <c r="BB218" s="77">
        <f t="shared" si="22"/>
        <v>0</v>
      </c>
      <c r="BC218" s="77"/>
      <c r="BD218" s="77"/>
      <c r="BE218" s="77"/>
      <c r="BF218" s="78" t="str">
        <f t="shared" si="23"/>
        <v/>
      </c>
      <c r="BG218" s="79" t="str">
        <f t="shared" si="24"/>
        <v>0</v>
      </c>
      <c r="BH218" s="79" t="b">
        <f t="shared" si="25"/>
        <v>0</v>
      </c>
    </row>
    <row r="219" spans="51:60" x14ac:dyDescent="0.4">
      <c r="AY219" s="257" t="s">
        <v>141</v>
      </c>
      <c r="AZ219" s="257"/>
      <c r="BB219" s="77">
        <f t="shared" si="22"/>
        <v>0</v>
      </c>
      <c r="BC219" s="77"/>
      <c r="BD219" s="77"/>
      <c r="BE219" s="77"/>
      <c r="BF219" s="78" t="str">
        <f t="shared" si="23"/>
        <v/>
      </c>
      <c r="BG219" s="79" t="str">
        <f t="shared" si="24"/>
        <v>0</v>
      </c>
      <c r="BH219" s="79" t="b">
        <f t="shared" si="25"/>
        <v>0</v>
      </c>
    </row>
    <row r="220" spans="51:60" x14ac:dyDescent="0.4">
      <c r="AY220" s="257" t="s">
        <v>141</v>
      </c>
      <c r="AZ220" s="257"/>
      <c r="BB220" s="77">
        <f t="shared" si="22"/>
        <v>0</v>
      </c>
      <c r="BC220" s="77"/>
      <c r="BD220" s="77"/>
      <c r="BE220" s="77"/>
      <c r="BF220" s="78" t="str">
        <f t="shared" si="23"/>
        <v/>
      </c>
      <c r="BG220" s="79" t="str">
        <f t="shared" si="24"/>
        <v>0</v>
      </c>
      <c r="BH220" s="79" t="b">
        <f t="shared" si="25"/>
        <v>0</v>
      </c>
    </row>
    <row r="221" spans="51:60" x14ac:dyDescent="0.4">
      <c r="AY221" s="257" t="s">
        <v>141</v>
      </c>
      <c r="AZ221" s="257"/>
      <c r="BB221" s="77">
        <f t="shared" si="22"/>
        <v>0</v>
      </c>
      <c r="BC221" s="77"/>
      <c r="BD221" s="77"/>
      <c r="BE221" s="77"/>
      <c r="BF221" s="78" t="str">
        <f t="shared" si="23"/>
        <v/>
      </c>
      <c r="BG221" s="79" t="str">
        <f t="shared" si="24"/>
        <v>0</v>
      </c>
      <c r="BH221" s="79" t="b">
        <f t="shared" si="25"/>
        <v>0</v>
      </c>
    </row>
    <row r="222" spans="51:60" x14ac:dyDescent="0.4">
      <c r="AY222" s="257" t="s">
        <v>141</v>
      </c>
      <c r="AZ222" s="257"/>
      <c r="BB222" s="77">
        <f t="shared" si="22"/>
        <v>0</v>
      </c>
      <c r="BC222" s="77"/>
      <c r="BD222" s="77"/>
      <c r="BE222" s="77"/>
      <c r="BF222" s="78" t="str">
        <f t="shared" si="23"/>
        <v/>
      </c>
      <c r="BG222" s="79" t="str">
        <f t="shared" si="24"/>
        <v>0</v>
      </c>
      <c r="BH222" s="79" t="b">
        <f t="shared" si="25"/>
        <v>0</v>
      </c>
    </row>
    <row r="223" spans="51:60" x14ac:dyDescent="0.4">
      <c r="AY223" s="257" t="s">
        <v>141</v>
      </c>
      <c r="AZ223" s="257"/>
      <c r="BB223" s="77">
        <f t="shared" si="22"/>
        <v>0</v>
      </c>
      <c r="BC223" s="77"/>
      <c r="BD223" s="77"/>
      <c r="BE223" s="77"/>
      <c r="BF223" s="78" t="str">
        <f t="shared" si="23"/>
        <v/>
      </c>
      <c r="BG223" s="79" t="str">
        <f t="shared" si="24"/>
        <v>0</v>
      </c>
      <c r="BH223" s="79" t="b">
        <f t="shared" si="25"/>
        <v>0</v>
      </c>
    </row>
    <row r="224" spans="51:60" x14ac:dyDescent="0.4">
      <c r="AY224" s="257" t="s">
        <v>141</v>
      </c>
      <c r="AZ224" s="257"/>
      <c r="BB224" s="77">
        <f t="shared" si="22"/>
        <v>0</v>
      </c>
      <c r="BC224" s="77"/>
      <c r="BD224" s="77"/>
      <c r="BE224" s="77"/>
      <c r="BF224" s="78" t="str">
        <f t="shared" si="23"/>
        <v/>
      </c>
      <c r="BG224" s="79" t="str">
        <f t="shared" si="24"/>
        <v>0</v>
      </c>
      <c r="BH224" s="79" t="b">
        <f t="shared" si="25"/>
        <v>0</v>
      </c>
    </row>
    <row r="225" spans="51:60" x14ac:dyDescent="0.4">
      <c r="AY225" s="257" t="s">
        <v>141</v>
      </c>
      <c r="AZ225" s="257"/>
      <c r="BB225" s="77">
        <f t="shared" si="22"/>
        <v>0</v>
      </c>
      <c r="BC225" s="77"/>
      <c r="BD225" s="77"/>
      <c r="BE225" s="77"/>
      <c r="BF225" s="78" t="str">
        <f t="shared" si="23"/>
        <v/>
      </c>
      <c r="BG225" s="79" t="str">
        <f t="shared" si="24"/>
        <v>0</v>
      </c>
      <c r="BH225" s="79" t="b">
        <f t="shared" si="25"/>
        <v>0</v>
      </c>
    </row>
    <row r="226" spans="51:60" x14ac:dyDescent="0.4">
      <c r="AY226" s="257" t="s">
        <v>141</v>
      </c>
      <c r="AZ226" s="257"/>
      <c r="BB226" s="77">
        <f t="shared" si="22"/>
        <v>0</v>
      </c>
      <c r="BC226" s="77"/>
      <c r="BD226" s="77"/>
      <c r="BE226" s="77"/>
      <c r="BF226" s="78" t="str">
        <f t="shared" si="23"/>
        <v/>
      </c>
      <c r="BG226" s="79" t="str">
        <f t="shared" si="24"/>
        <v>0</v>
      </c>
      <c r="BH226" s="79" t="b">
        <f t="shared" si="25"/>
        <v>0</v>
      </c>
    </row>
    <row r="227" spans="51:60" x14ac:dyDescent="0.4">
      <c r="AY227" s="257" t="s">
        <v>141</v>
      </c>
      <c r="AZ227" s="257"/>
      <c r="BB227" s="77">
        <f t="shared" si="22"/>
        <v>0</v>
      </c>
      <c r="BC227" s="77"/>
      <c r="BD227" s="77"/>
      <c r="BE227" s="77"/>
      <c r="BF227" s="78" t="str">
        <f t="shared" si="23"/>
        <v/>
      </c>
      <c r="BG227" s="79" t="str">
        <f t="shared" si="24"/>
        <v>0</v>
      </c>
      <c r="BH227" s="79" t="b">
        <f t="shared" si="25"/>
        <v>0</v>
      </c>
    </row>
    <row r="228" spans="51:60" x14ac:dyDescent="0.4">
      <c r="AY228" s="257" t="s">
        <v>141</v>
      </c>
      <c r="AZ228" s="257"/>
      <c r="BB228" s="77">
        <f t="shared" si="22"/>
        <v>0</v>
      </c>
      <c r="BC228" s="77"/>
      <c r="BD228" s="77"/>
      <c r="BE228" s="77"/>
      <c r="BF228" s="78" t="str">
        <f t="shared" si="23"/>
        <v/>
      </c>
      <c r="BG228" s="79" t="str">
        <f t="shared" si="24"/>
        <v>0</v>
      </c>
      <c r="BH228" s="79" t="b">
        <f t="shared" si="25"/>
        <v>0</v>
      </c>
    </row>
    <row r="229" spans="51:60" x14ac:dyDescent="0.4">
      <c r="AY229" s="257" t="s">
        <v>141</v>
      </c>
      <c r="AZ229" s="257"/>
      <c r="BB229" s="77">
        <f t="shared" si="22"/>
        <v>0</v>
      </c>
      <c r="BC229" s="77"/>
      <c r="BD229" s="77"/>
      <c r="BE229" s="77"/>
      <c r="BF229" s="78" t="str">
        <f t="shared" si="23"/>
        <v/>
      </c>
      <c r="BG229" s="79" t="str">
        <f t="shared" si="24"/>
        <v>0</v>
      </c>
      <c r="BH229" s="79" t="b">
        <f t="shared" si="25"/>
        <v>0</v>
      </c>
    </row>
    <row r="230" spans="51:60" x14ac:dyDescent="0.4">
      <c r="AY230" s="257" t="s">
        <v>141</v>
      </c>
      <c r="AZ230" s="257"/>
      <c r="BB230" s="77">
        <f t="shared" si="22"/>
        <v>0</v>
      </c>
      <c r="BC230" s="77"/>
      <c r="BD230" s="77"/>
      <c r="BE230" s="77"/>
      <c r="BF230" s="78" t="str">
        <f t="shared" si="23"/>
        <v/>
      </c>
      <c r="BG230" s="79" t="str">
        <f t="shared" si="24"/>
        <v>0</v>
      </c>
      <c r="BH230" s="79" t="b">
        <f t="shared" si="25"/>
        <v>0</v>
      </c>
    </row>
    <row r="231" spans="51:60" x14ac:dyDescent="0.4">
      <c r="AY231" s="257" t="s">
        <v>141</v>
      </c>
      <c r="AZ231" s="257"/>
      <c r="BB231" s="77">
        <f t="shared" si="22"/>
        <v>0</v>
      </c>
      <c r="BC231" s="77"/>
      <c r="BD231" s="77"/>
      <c r="BE231" s="77"/>
      <c r="BF231" s="78" t="str">
        <f t="shared" si="23"/>
        <v/>
      </c>
      <c r="BG231" s="79" t="str">
        <f t="shared" si="24"/>
        <v>0</v>
      </c>
      <c r="BH231" s="79" t="b">
        <f t="shared" si="25"/>
        <v>0</v>
      </c>
    </row>
    <row r="232" spans="51:60" x14ac:dyDescent="0.4">
      <c r="AY232" s="257" t="s">
        <v>141</v>
      </c>
      <c r="AZ232" s="257"/>
      <c r="BB232" s="77">
        <f t="shared" si="22"/>
        <v>0</v>
      </c>
      <c r="BC232" s="77"/>
      <c r="BD232" s="77"/>
      <c r="BE232" s="77"/>
      <c r="BF232" s="78" t="str">
        <f t="shared" si="23"/>
        <v/>
      </c>
      <c r="BG232" s="79" t="str">
        <f t="shared" si="24"/>
        <v>0</v>
      </c>
      <c r="BH232" s="79" t="b">
        <f t="shared" si="25"/>
        <v>0</v>
      </c>
    </row>
    <row r="233" spans="51:60" x14ac:dyDescent="0.4">
      <c r="AY233" s="257" t="s">
        <v>141</v>
      </c>
      <c r="AZ233" s="257"/>
      <c r="BB233" s="77">
        <f t="shared" si="22"/>
        <v>0</v>
      </c>
      <c r="BC233" s="77"/>
      <c r="BD233" s="77"/>
      <c r="BE233" s="77"/>
      <c r="BF233" s="78" t="str">
        <f t="shared" si="23"/>
        <v/>
      </c>
      <c r="BG233" s="79" t="str">
        <f t="shared" si="24"/>
        <v>0</v>
      </c>
      <c r="BH233" s="79" t="b">
        <f t="shared" si="25"/>
        <v>0</v>
      </c>
    </row>
    <row r="234" spans="51:60" x14ac:dyDescent="0.4">
      <c r="AY234" s="257" t="s">
        <v>141</v>
      </c>
      <c r="AZ234" s="257"/>
      <c r="BB234" s="77">
        <f t="shared" si="22"/>
        <v>0</v>
      </c>
      <c r="BC234" s="77"/>
      <c r="BD234" s="77"/>
      <c r="BE234" s="77"/>
      <c r="BF234" s="78" t="str">
        <f t="shared" si="23"/>
        <v/>
      </c>
      <c r="BG234" s="79" t="str">
        <f t="shared" si="24"/>
        <v>0</v>
      </c>
      <c r="BH234" s="79" t="b">
        <f t="shared" si="25"/>
        <v>0</v>
      </c>
    </row>
    <row r="235" spans="51:60" x14ac:dyDescent="0.4">
      <c r="AY235" s="257" t="s">
        <v>141</v>
      </c>
      <c r="AZ235" s="257"/>
      <c r="BB235" s="77">
        <f t="shared" si="22"/>
        <v>0</v>
      </c>
      <c r="BC235" s="77"/>
      <c r="BD235" s="77"/>
      <c r="BE235" s="77"/>
      <c r="BF235" s="78" t="str">
        <f t="shared" si="23"/>
        <v/>
      </c>
      <c r="BG235" s="79" t="str">
        <f t="shared" si="24"/>
        <v>0</v>
      </c>
      <c r="BH235" s="79" t="b">
        <f t="shared" si="25"/>
        <v>0</v>
      </c>
    </row>
    <row r="236" spans="51:60" x14ac:dyDescent="0.4">
      <c r="AY236" s="257" t="s">
        <v>141</v>
      </c>
      <c r="AZ236" s="257"/>
      <c r="BB236" s="77">
        <f t="shared" si="22"/>
        <v>0</v>
      </c>
      <c r="BC236" s="77"/>
      <c r="BD236" s="77"/>
      <c r="BE236" s="77"/>
      <c r="BF236" s="78" t="str">
        <f t="shared" si="23"/>
        <v/>
      </c>
      <c r="BG236" s="79" t="str">
        <f t="shared" si="24"/>
        <v>0</v>
      </c>
      <c r="BH236" s="79" t="b">
        <f t="shared" si="25"/>
        <v>0</v>
      </c>
    </row>
    <row r="237" spans="51:60" x14ac:dyDescent="0.4">
      <c r="AY237" s="257" t="s">
        <v>141</v>
      </c>
      <c r="AZ237" s="257"/>
      <c r="BB237" s="77">
        <f t="shared" si="22"/>
        <v>0</v>
      </c>
      <c r="BC237" s="77"/>
      <c r="BD237" s="77"/>
      <c r="BE237" s="77"/>
      <c r="BF237" s="78" t="str">
        <f t="shared" si="23"/>
        <v/>
      </c>
      <c r="BG237" s="79" t="str">
        <f t="shared" si="24"/>
        <v>0</v>
      </c>
      <c r="BH237" s="79" t="b">
        <f t="shared" si="25"/>
        <v>0</v>
      </c>
    </row>
    <row r="238" spans="51:60" x14ac:dyDescent="0.4">
      <c r="AY238" s="257" t="s">
        <v>141</v>
      </c>
      <c r="AZ238" s="257"/>
      <c r="BB238" s="77">
        <f t="shared" si="22"/>
        <v>0</v>
      </c>
      <c r="BC238" s="77"/>
      <c r="BD238" s="77"/>
      <c r="BE238" s="77"/>
      <c r="BF238" s="78" t="str">
        <f t="shared" si="23"/>
        <v/>
      </c>
      <c r="BG238" s="79" t="str">
        <f t="shared" si="24"/>
        <v>0</v>
      </c>
      <c r="BH238" s="79" t="b">
        <f t="shared" si="25"/>
        <v>0</v>
      </c>
    </row>
    <row r="239" spans="51:60" x14ac:dyDescent="0.4">
      <c r="AY239" s="257" t="s">
        <v>141</v>
      </c>
      <c r="AZ239" s="257"/>
      <c r="BB239" s="77">
        <f t="shared" si="22"/>
        <v>0</v>
      </c>
      <c r="BC239" s="77"/>
      <c r="BD239" s="77"/>
      <c r="BE239" s="77"/>
      <c r="BF239" s="78" t="str">
        <f t="shared" si="23"/>
        <v/>
      </c>
      <c r="BG239" s="79" t="str">
        <f t="shared" si="24"/>
        <v>0</v>
      </c>
      <c r="BH239" s="79" t="b">
        <f t="shared" si="25"/>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17:AS23"/>
    <mergeCell ref="AT21:BA22"/>
    <mergeCell ref="AT23:BA23"/>
    <mergeCell ref="S7:W7"/>
    <mergeCell ref="K9:K14"/>
    <mergeCell ref="L9:L14"/>
    <mergeCell ref="M9:M14"/>
    <mergeCell ref="N9:N14"/>
    <mergeCell ref="O9:O14"/>
    <mergeCell ref="AC9:AC14"/>
    <mergeCell ref="AD9:AD14"/>
    <mergeCell ref="AO9:AO14"/>
    <mergeCell ref="AM9:AM14"/>
    <mergeCell ref="AN9:AN14"/>
    <mergeCell ref="AJ9:AJ11"/>
    <mergeCell ref="AK9:AK11"/>
    <mergeCell ref="AL9:AL14"/>
    <mergeCell ref="AJ12:AJ14"/>
    <mergeCell ref="AK12:AK14"/>
    <mergeCell ref="C1:D1"/>
    <mergeCell ref="E1:AF1"/>
    <mergeCell ref="AG1:AI1"/>
    <mergeCell ref="X7:X8"/>
    <mergeCell ref="E4:AG4"/>
    <mergeCell ref="K6:O7"/>
    <mergeCell ref="P6:X6"/>
    <mergeCell ref="Y6:AC7"/>
    <mergeCell ref="AD6:AD8"/>
    <mergeCell ref="AE6:AG7"/>
    <mergeCell ref="I7:I8"/>
    <mergeCell ref="J7:J8"/>
    <mergeCell ref="P7:P8"/>
    <mergeCell ref="AH6:AI7"/>
    <mergeCell ref="C2:D2"/>
    <mergeCell ref="E2:AF2"/>
    <mergeCell ref="AG2:AI2"/>
    <mergeCell ref="R7:R8"/>
    <mergeCell ref="E7:E8"/>
    <mergeCell ref="A5:J6"/>
    <mergeCell ref="K5:AK5"/>
    <mergeCell ref="H7:H8"/>
    <mergeCell ref="AJ3:AK3"/>
    <mergeCell ref="F7:F8"/>
    <mergeCell ref="G7:G8"/>
    <mergeCell ref="A7:A8"/>
    <mergeCell ref="B7:B8"/>
    <mergeCell ref="A3:B3"/>
    <mergeCell ref="C4:D4"/>
    <mergeCell ref="Y9:Y14"/>
    <mergeCell ref="Z9:Z14"/>
    <mergeCell ref="A9:A14"/>
    <mergeCell ref="B9:B14"/>
    <mergeCell ref="C9:C14"/>
    <mergeCell ref="D9:D14"/>
    <mergeCell ref="E9:E14"/>
    <mergeCell ref="Q7:Q8"/>
    <mergeCell ref="C7:C8"/>
    <mergeCell ref="D7:D8"/>
    <mergeCell ref="AA9:AA14"/>
    <mergeCell ref="AB9:AB14"/>
    <mergeCell ref="F9:F14"/>
    <mergeCell ref="G9:G14"/>
    <mergeCell ref="I9:I14"/>
    <mergeCell ref="J9:J14"/>
    <mergeCell ref="AJ1:AK1"/>
    <mergeCell ref="AL1:AM2"/>
    <mergeCell ref="AO1:AY1"/>
    <mergeCell ref="AJ2:AK2"/>
    <mergeCell ref="AO2:AY2"/>
    <mergeCell ref="AT4:BA4"/>
    <mergeCell ref="AL5:AS5"/>
    <mergeCell ref="AT5:BA7"/>
    <mergeCell ref="AJ6:AJ8"/>
    <mergeCell ref="AK6:AK8"/>
    <mergeCell ref="AL6:AS6"/>
    <mergeCell ref="AL7:AO7"/>
    <mergeCell ref="AP7:AS7"/>
  </mergeCells>
  <conditionalFormatting sqref="K9">
    <cfRule type="cellIs" dxfId="1156" priority="37" operator="equal">
      <formula>"Muy Baja"</formula>
    </cfRule>
    <cfRule type="cellIs" dxfId="1155" priority="36" operator="equal">
      <formula>"Baja"</formula>
    </cfRule>
    <cfRule type="cellIs" dxfId="1154" priority="35" operator="equal">
      <formula>"Media"</formula>
    </cfRule>
    <cfRule type="cellIs" dxfId="1153" priority="34" operator="equal">
      <formula>"Alta"</formula>
    </cfRule>
    <cfRule type="cellIs" dxfId="1152" priority="33" operator="equal">
      <formula>"Muy Alta"</formula>
    </cfRule>
  </conditionalFormatting>
  <conditionalFormatting sqref="M9">
    <cfRule type="cellIs" dxfId="1151" priority="32" operator="equal">
      <formula>"Leve"</formula>
    </cfRule>
    <cfRule type="cellIs" dxfId="1150" priority="31" operator="equal">
      <formula>"Menor"</formula>
    </cfRule>
    <cfRule type="cellIs" dxfId="1149" priority="30" operator="equal">
      <formula>"Moderado"</formula>
    </cfRule>
    <cfRule type="cellIs" dxfId="1148" priority="29" operator="equal">
      <formula>"Mayor"</formula>
    </cfRule>
    <cfRule type="cellIs" dxfId="1147" priority="28" operator="equal">
      <formula>"Catastrófico"</formula>
    </cfRule>
  </conditionalFormatting>
  <conditionalFormatting sqref="O9">
    <cfRule type="cellIs" dxfId="1146" priority="27" operator="equal">
      <formula>"Bajo"</formula>
    </cfRule>
    <cfRule type="cellIs" dxfId="1145" priority="26" operator="equal">
      <formula>"Moderado"</formula>
    </cfRule>
    <cfRule type="cellIs" dxfId="1144" priority="25" operator="equal">
      <formula>"Alto"</formula>
    </cfRule>
    <cfRule type="cellIs" dxfId="1143" priority="24" operator="equal">
      <formula>"Extremo"</formula>
    </cfRule>
  </conditionalFormatting>
  <conditionalFormatting sqref="Y9">
    <cfRule type="cellIs" dxfId="1142" priority="20" operator="equal">
      <formula>"Alta"</formula>
    </cfRule>
    <cfRule type="cellIs" dxfId="1141" priority="21" operator="equal">
      <formula>"Media"</formula>
    </cfRule>
    <cfRule type="cellIs" dxfId="1140" priority="22" operator="equal">
      <formula>"Baja"</formula>
    </cfRule>
    <cfRule type="cellIs" dxfId="1139" priority="23" operator="equal">
      <formula>"Muy Baja"</formula>
    </cfRule>
    <cfRule type="cellIs" dxfId="1138" priority="19" operator="equal">
      <formula>"Muy Alta"</formula>
    </cfRule>
  </conditionalFormatting>
  <conditionalFormatting sqref="AA9">
    <cfRule type="cellIs" dxfId="1137" priority="18" operator="equal">
      <formula>"Leve"</formula>
    </cfRule>
    <cfRule type="cellIs" dxfId="1136" priority="17" operator="equal">
      <formula>"Menor"</formula>
    </cfRule>
    <cfRule type="cellIs" dxfId="1135" priority="16" operator="equal">
      <formula>"Moderado"</formula>
    </cfRule>
    <cfRule type="cellIs" dxfId="1134" priority="15" operator="equal">
      <formula>"Mayor"</formula>
    </cfRule>
    <cfRule type="cellIs" dxfId="1133" priority="14" operator="equal">
      <formula>"Catastrófico"</formula>
    </cfRule>
  </conditionalFormatting>
  <conditionalFormatting sqref="AC9">
    <cfRule type="cellIs" dxfId="1132" priority="13" operator="equal">
      <formula>"Bajo"</formula>
    </cfRule>
    <cfRule type="cellIs" dxfId="1131" priority="12" operator="equal">
      <formula>"Moderado"</formula>
    </cfRule>
    <cfRule type="cellIs" dxfId="1130" priority="11" operator="equal">
      <formula>"Alto"</formula>
    </cfRule>
    <cfRule type="cellIs" dxfId="1129" priority="10" operator="equal">
      <formula>"Extremo"</formula>
    </cfRule>
  </conditionalFormatting>
  <conditionalFormatting sqref="AN9:AN14">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14 AV9:AV14 AX9:AX14">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14 AW9:AW14 BJ9:BJ14 AY9:AZ256 BJ17:BJ23 AT23">
    <cfRule type="containsText" dxfId="1122" priority="4" operator="containsText" text="REGULAR">
      <formula>NOT(ISERROR(SEARCH("REGULAR",AT9)))</formula>
    </cfRule>
    <cfRule type="containsText" dxfId="1121" priority="5" operator="containsText" text="BUENO">
      <formula>NOT(ISERROR(SEARCH("BUENO",AT9)))</formula>
    </cfRule>
    <cfRule type="containsText" dxfId="1120" priority="6" operator="containsText" text="MALO">
      <formula>NOT(ISERROR(SEARCH("MALO",AT9)))</formula>
    </cfRule>
  </conditionalFormatting>
  <dataValidations count="9">
    <dataValidation type="list" allowBlank="1" showInputMessage="1" showErrorMessage="1" error="Por favor una Opcion Valida" sqref="AM9:AM14" xr:uid="{8C053DB9-E205-4C33-A2C5-3CA148DD0BB3}">
      <formula1>"SI,NO,NO APLICA"</formula1>
    </dataValidation>
    <dataValidation type="list" operator="lessThanOrEqual" allowBlank="1" showInputMessage="1" showErrorMessage="1" sqref="AN9" xr:uid="{B0D3CA0D-7D93-4650-8D9F-00488F91F721}">
      <formula1>"BUENO,REGULAR,MALO,NO APLICA"</formula1>
    </dataValidation>
    <dataValidation operator="notEqual" allowBlank="1" showInputMessage="1" showErrorMessage="1" sqref="AU9:AU14 AW9:AW14" xr:uid="{2C564CF4-460B-4F4F-94C5-31CE46787095}"/>
    <dataValidation type="list" allowBlank="1" showInputMessage="1" showErrorMessage="1" sqref="AR9:AR14 AP9:AP14" xr:uid="{A757F3A4-4DB3-464E-B5D5-C85EF05E9DCF}">
      <formula1>"SI,NO,NO APLICA"</formula1>
    </dataValidation>
    <dataValidation type="list" errorStyle="information" operator="notEqual" allowBlank="1" showInputMessage="1" showErrorMessage="1" errorTitle="OPORTUNIDAD" error="No es opcion valida" sqref="AX9:AX14" xr:uid="{54492046-FF95-4D59-958C-BB8D9A33E375}">
      <formula1>"BUENO,REGULAR,MALO,NO APLICA"</formula1>
    </dataValidation>
    <dataValidation type="list" operator="notEqual" allowBlank="1" showInputMessage="1" showErrorMessage="1" sqref="AV14" xr:uid="{77C47842-5715-4035-B722-3E3E15543AE0}">
      <formula1>$Q$1:$Q$6</formula1>
    </dataValidation>
    <dataValidation type="list" allowBlank="1" showInputMessage="1" showErrorMessage="1" error="Por favor una Opcion Valida" sqref="AL9:AL14" xr:uid="{CB0AE7A3-68A9-4BBB-9064-8FA77DB7D51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168FF13C-0CD0-4FAC-820E-217938D290E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3" xr:uid="{2D37179E-D3E8-460B-9226-4ED02D13AAEF}">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64" t="s">
        <v>0</v>
      </c>
      <c r="D1" s="165"/>
      <c r="E1" s="170" t="s">
        <v>1</v>
      </c>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1" t="s">
        <v>2</v>
      </c>
      <c r="AH1" s="171"/>
      <c r="AI1" s="171"/>
      <c r="AJ1" s="170" t="s">
        <v>3</v>
      </c>
      <c r="AK1" s="170"/>
    </row>
    <row r="2" spans="1:37" ht="66" customHeight="1" x14ac:dyDescent="0.2">
      <c r="A2" s="3"/>
      <c r="C2" s="166" t="s">
        <v>4</v>
      </c>
      <c r="D2" s="167"/>
      <c r="E2" s="170" t="s">
        <v>5</v>
      </c>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1" t="s">
        <v>6</v>
      </c>
      <c r="AH2" s="171"/>
      <c r="AI2" s="171"/>
      <c r="AJ2" s="169">
        <v>4</v>
      </c>
      <c r="AK2" s="169"/>
    </row>
    <row r="3" spans="1:37" ht="24" customHeight="1" x14ac:dyDescent="0.2">
      <c r="A3" s="96"/>
      <c r="B3" s="96"/>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68"/>
      <c r="AI3" s="168"/>
      <c r="AJ3" s="172" t="s">
        <v>43</v>
      </c>
      <c r="AK3" s="172"/>
    </row>
    <row r="4" spans="1:37" ht="15" x14ac:dyDescent="0.2">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row>
    <row r="5" spans="1:37" ht="31.5" customHeight="1" x14ac:dyDescent="0.2">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row>
    <row r="6" spans="1:37" ht="35.25" customHeight="1" x14ac:dyDescent="0.2">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row>
    <row r="7" spans="1:37" ht="27.75" customHeight="1" x14ac:dyDescent="0.2">
      <c r="A7" s="109" t="s">
        <v>17</v>
      </c>
      <c r="B7" s="110" t="s">
        <v>18</v>
      </c>
      <c r="C7" s="110" t="s">
        <v>19</v>
      </c>
      <c r="D7" s="111" t="s">
        <v>20</v>
      </c>
      <c r="E7" s="113" t="s">
        <v>21</v>
      </c>
      <c r="F7" s="113" t="s">
        <v>22</v>
      </c>
      <c r="G7" s="113" t="s">
        <v>23</v>
      </c>
      <c r="H7" s="113" t="s">
        <v>24</v>
      </c>
      <c r="I7" s="113" t="s">
        <v>25</v>
      </c>
      <c r="J7" s="113" t="s">
        <v>26</v>
      </c>
      <c r="K7" s="101"/>
      <c r="L7" s="102"/>
      <c r="M7" s="102"/>
      <c r="N7" s="102"/>
      <c r="O7" s="102"/>
      <c r="P7" s="115"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row>
    <row r="8" spans="1:37" ht="132.75" customHeight="1" x14ac:dyDescent="0.2">
      <c r="A8" s="109"/>
      <c r="B8" s="110"/>
      <c r="C8" s="110"/>
      <c r="D8" s="112"/>
      <c r="E8" s="114"/>
      <c r="F8" s="114"/>
      <c r="G8" s="114"/>
      <c r="H8" s="114"/>
      <c r="I8" s="114"/>
      <c r="J8" s="114"/>
      <c r="K8" s="6" t="s">
        <v>32</v>
      </c>
      <c r="L8" s="7" t="s">
        <v>33</v>
      </c>
      <c r="M8" s="7" t="s">
        <v>21</v>
      </c>
      <c r="N8" s="7" t="s">
        <v>33</v>
      </c>
      <c r="O8" s="7" t="s">
        <v>34</v>
      </c>
      <c r="P8" s="115"/>
      <c r="Q8" s="117"/>
      <c r="R8" s="117"/>
      <c r="S8" s="8" t="s">
        <v>17</v>
      </c>
      <c r="T8" s="8" t="s">
        <v>35</v>
      </c>
      <c r="U8" s="8" t="s">
        <v>36</v>
      </c>
      <c r="V8" s="8" t="s">
        <v>37</v>
      </c>
      <c r="W8" s="8" t="s">
        <v>38</v>
      </c>
      <c r="X8" s="130"/>
      <c r="Y8" s="9" t="s">
        <v>32</v>
      </c>
      <c r="Z8" s="7" t="s">
        <v>33</v>
      </c>
      <c r="AA8" s="7" t="s">
        <v>21</v>
      </c>
      <c r="AB8" s="7" t="s">
        <v>33</v>
      </c>
      <c r="AC8" s="7" t="s">
        <v>39</v>
      </c>
      <c r="AD8" s="103"/>
      <c r="AE8" s="10" t="s">
        <v>40</v>
      </c>
      <c r="AF8" s="11" t="s">
        <v>41</v>
      </c>
      <c r="AG8" s="11" t="s">
        <v>31</v>
      </c>
      <c r="AH8" s="11" t="s">
        <v>42</v>
      </c>
      <c r="AI8" s="11" t="s">
        <v>31</v>
      </c>
      <c r="AJ8" s="103"/>
      <c r="AK8" s="103"/>
    </row>
    <row r="9" spans="1:37" ht="20.25" customHeight="1" x14ac:dyDescent="0.2">
      <c r="A9" s="118"/>
      <c r="B9" s="118"/>
      <c r="C9" s="118"/>
      <c r="D9" s="118"/>
      <c r="E9" s="118"/>
      <c r="F9" s="118"/>
      <c r="G9" s="118"/>
      <c r="H9" s="12"/>
      <c r="I9" s="149"/>
      <c r="J9" s="122"/>
      <c r="K9" s="123"/>
      <c r="L9" s="124"/>
      <c r="M9" s="123"/>
      <c r="N9" s="125"/>
      <c r="O9" s="126"/>
      <c r="P9" s="12"/>
      <c r="Q9" s="12"/>
      <c r="R9" s="12"/>
      <c r="S9" s="13"/>
      <c r="T9" s="13"/>
      <c r="U9" s="13"/>
      <c r="V9" s="13"/>
      <c r="W9" s="13"/>
      <c r="X9" s="14"/>
      <c r="Y9" s="123"/>
      <c r="Z9" s="124"/>
      <c r="AA9" s="123"/>
      <c r="AB9" s="124"/>
      <c r="AC9" s="126"/>
      <c r="AD9" s="127"/>
      <c r="AE9" s="15"/>
      <c r="AF9" s="15"/>
      <c r="AG9" s="12"/>
      <c r="AH9" s="12"/>
      <c r="AI9" s="12"/>
      <c r="AJ9" s="127"/>
      <c r="AK9" s="127"/>
    </row>
    <row r="10" spans="1:37" ht="20.25" customHeight="1" x14ac:dyDescent="0.2">
      <c r="A10" s="118"/>
      <c r="B10" s="118"/>
      <c r="C10" s="118"/>
      <c r="D10" s="118"/>
      <c r="E10" s="118"/>
      <c r="F10" s="118"/>
      <c r="G10" s="118"/>
      <c r="H10" s="12"/>
      <c r="I10" s="150"/>
      <c r="J10" s="122"/>
      <c r="K10" s="123"/>
      <c r="L10" s="118"/>
      <c r="M10" s="123"/>
      <c r="N10" s="125"/>
      <c r="O10" s="126"/>
      <c r="P10" s="12"/>
      <c r="Q10" s="12"/>
      <c r="R10" s="12"/>
      <c r="S10" s="13"/>
      <c r="T10" s="13"/>
      <c r="U10" s="13"/>
      <c r="V10" s="13"/>
      <c r="W10" s="13"/>
      <c r="X10" s="14"/>
      <c r="Y10" s="123"/>
      <c r="Z10" s="118"/>
      <c r="AA10" s="123"/>
      <c r="AB10" s="118"/>
      <c r="AC10" s="126"/>
      <c r="AD10" s="128"/>
      <c r="AE10" s="15"/>
      <c r="AF10" s="15"/>
      <c r="AG10" s="12"/>
      <c r="AH10" s="12"/>
      <c r="AI10" s="12"/>
      <c r="AJ10" s="128"/>
      <c r="AK10" s="128"/>
    </row>
    <row r="11" spans="1:37" ht="20.25" customHeight="1" x14ac:dyDescent="0.2">
      <c r="A11" s="118"/>
      <c r="B11" s="118"/>
      <c r="C11" s="118"/>
      <c r="D11" s="118"/>
      <c r="E11" s="118"/>
      <c r="F11" s="118"/>
      <c r="G11" s="118"/>
      <c r="H11" s="12"/>
      <c r="I11" s="150"/>
      <c r="J11" s="122"/>
      <c r="K11" s="123"/>
      <c r="L11" s="118"/>
      <c r="M11" s="123"/>
      <c r="N11" s="125"/>
      <c r="O11" s="126"/>
      <c r="P11" s="12"/>
      <c r="Q11" s="12"/>
      <c r="R11" s="12"/>
      <c r="S11" s="13"/>
      <c r="T11" s="13"/>
      <c r="U11" s="13"/>
      <c r="V11" s="13"/>
      <c r="W11" s="13"/>
      <c r="X11" s="14"/>
      <c r="Y11" s="123"/>
      <c r="Z11" s="118"/>
      <c r="AA11" s="123"/>
      <c r="AB11" s="118"/>
      <c r="AC11" s="126"/>
      <c r="AD11" s="128"/>
      <c r="AE11" s="15"/>
      <c r="AF11" s="15"/>
      <c r="AG11" s="12"/>
      <c r="AH11" s="12"/>
      <c r="AI11" s="12"/>
      <c r="AJ11" s="129"/>
      <c r="AK11" s="129"/>
    </row>
    <row r="12" spans="1:37" ht="20.25" customHeight="1" x14ac:dyDescent="0.2">
      <c r="A12" s="118"/>
      <c r="B12" s="118"/>
      <c r="C12" s="118"/>
      <c r="D12" s="118"/>
      <c r="E12" s="118"/>
      <c r="F12" s="118"/>
      <c r="G12" s="118"/>
      <c r="H12" s="12"/>
      <c r="I12" s="150"/>
      <c r="J12" s="122"/>
      <c r="K12" s="123"/>
      <c r="L12" s="118"/>
      <c r="M12" s="123"/>
      <c r="N12" s="125"/>
      <c r="O12" s="126"/>
      <c r="P12" s="12"/>
      <c r="Q12" s="12"/>
      <c r="R12" s="12"/>
      <c r="S12" s="13"/>
      <c r="T12" s="13"/>
      <c r="U12" s="13"/>
      <c r="V12" s="13"/>
      <c r="W12" s="13"/>
      <c r="X12" s="14"/>
      <c r="Y12" s="123"/>
      <c r="Z12" s="118"/>
      <c r="AA12" s="123"/>
      <c r="AB12" s="118"/>
      <c r="AC12" s="126"/>
      <c r="AD12" s="128"/>
      <c r="AE12" s="15"/>
      <c r="AF12" s="15"/>
      <c r="AG12" s="12"/>
      <c r="AH12" s="12"/>
      <c r="AI12" s="12"/>
      <c r="AJ12" s="127"/>
      <c r="AK12" s="127"/>
    </row>
    <row r="13" spans="1:37" ht="20.25" customHeight="1" x14ac:dyDescent="0.2">
      <c r="A13" s="118"/>
      <c r="B13" s="118"/>
      <c r="C13" s="118"/>
      <c r="D13" s="118"/>
      <c r="E13" s="118"/>
      <c r="F13" s="118"/>
      <c r="G13" s="118"/>
      <c r="H13" s="12"/>
      <c r="I13" s="150"/>
      <c r="J13" s="122"/>
      <c r="K13" s="123"/>
      <c r="L13" s="118"/>
      <c r="M13" s="123"/>
      <c r="N13" s="125"/>
      <c r="O13" s="126"/>
      <c r="P13" s="12"/>
      <c r="Q13" s="12"/>
      <c r="R13" s="12"/>
      <c r="S13" s="13"/>
      <c r="T13" s="13"/>
      <c r="U13" s="13"/>
      <c r="V13" s="13"/>
      <c r="W13" s="13"/>
      <c r="X13" s="14"/>
      <c r="Y13" s="123"/>
      <c r="Z13" s="118"/>
      <c r="AA13" s="123"/>
      <c r="AB13" s="118"/>
      <c r="AC13" s="126"/>
      <c r="AD13" s="128"/>
      <c r="AE13" s="15"/>
      <c r="AF13" s="15"/>
      <c r="AG13" s="12"/>
      <c r="AH13" s="12"/>
      <c r="AI13" s="12"/>
      <c r="AJ13" s="128"/>
      <c r="AK13" s="128"/>
    </row>
    <row r="14" spans="1:37" ht="20.25" customHeight="1" x14ac:dyDescent="0.2">
      <c r="A14" s="118"/>
      <c r="B14" s="118"/>
      <c r="C14" s="118"/>
      <c r="D14" s="118"/>
      <c r="E14" s="118"/>
      <c r="F14" s="118"/>
      <c r="G14" s="118"/>
      <c r="H14" s="12"/>
      <c r="I14" s="151"/>
      <c r="J14" s="122"/>
      <c r="K14" s="123"/>
      <c r="L14" s="118"/>
      <c r="M14" s="123"/>
      <c r="N14" s="125"/>
      <c r="O14" s="126"/>
      <c r="P14" s="12"/>
      <c r="Q14" s="12"/>
      <c r="R14" s="12"/>
      <c r="S14" s="13"/>
      <c r="T14" s="13"/>
      <c r="U14" s="13"/>
      <c r="V14" s="13"/>
      <c r="W14" s="13"/>
      <c r="X14" s="14"/>
      <c r="Y14" s="123"/>
      <c r="Z14" s="118"/>
      <c r="AA14" s="123"/>
      <c r="AB14" s="118"/>
      <c r="AC14" s="126"/>
      <c r="AD14" s="129"/>
      <c r="AE14" s="15"/>
      <c r="AF14" s="15"/>
      <c r="AG14" s="12"/>
      <c r="AH14" s="12"/>
      <c r="AI14" s="12"/>
      <c r="AJ14" s="129"/>
      <c r="AK14" s="129"/>
    </row>
    <row r="15" spans="1:37" ht="20.25" customHeight="1" x14ac:dyDescent="0.2">
      <c r="A15" s="118"/>
      <c r="B15" s="118"/>
      <c r="C15" s="118"/>
      <c r="D15" s="118"/>
      <c r="E15" s="118"/>
      <c r="F15" s="118"/>
      <c r="G15" s="118"/>
      <c r="H15" s="12"/>
      <c r="I15" s="149"/>
      <c r="J15" s="122"/>
      <c r="K15" s="123"/>
      <c r="L15" s="124"/>
      <c r="M15" s="123"/>
      <c r="N15" s="125"/>
      <c r="O15" s="126"/>
      <c r="P15" s="12"/>
      <c r="Q15" s="12"/>
      <c r="R15" s="12"/>
      <c r="S15" s="13"/>
      <c r="T15" s="13"/>
      <c r="U15" s="13"/>
      <c r="V15" s="13"/>
      <c r="W15" s="13"/>
      <c r="X15" s="14"/>
      <c r="Y15" s="123"/>
      <c r="Z15" s="124"/>
      <c r="AA15" s="123"/>
      <c r="AB15" s="124"/>
      <c r="AC15" s="126"/>
      <c r="AD15" s="127"/>
      <c r="AE15" s="15"/>
      <c r="AF15" s="15"/>
      <c r="AG15" s="12"/>
      <c r="AH15" s="12"/>
      <c r="AI15" s="12"/>
      <c r="AJ15" s="127"/>
      <c r="AK15" s="127"/>
    </row>
    <row r="16" spans="1:37" ht="20.25" customHeight="1" x14ac:dyDescent="0.2">
      <c r="A16" s="118"/>
      <c r="B16" s="118"/>
      <c r="C16" s="118"/>
      <c r="D16" s="118"/>
      <c r="E16" s="118"/>
      <c r="F16" s="118"/>
      <c r="G16" s="118"/>
      <c r="H16" s="12"/>
      <c r="I16" s="150"/>
      <c r="J16" s="122"/>
      <c r="K16" s="123"/>
      <c r="L16" s="118"/>
      <c r="M16" s="123"/>
      <c r="N16" s="125"/>
      <c r="O16" s="126"/>
      <c r="P16" s="12"/>
      <c r="Q16" s="12"/>
      <c r="R16" s="12"/>
      <c r="S16" s="13"/>
      <c r="T16" s="13"/>
      <c r="U16" s="13"/>
      <c r="V16" s="13"/>
      <c r="W16" s="13"/>
      <c r="X16" s="14"/>
      <c r="Y16" s="123"/>
      <c r="Z16" s="118"/>
      <c r="AA16" s="123"/>
      <c r="AB16" s="118"/>
      <c r="AC16" s="126"/>
      <c r="AD16" s="128"/>
      <c r="AE16" s="15"/>
      <c r="AF16" s="15"/>
      <c r="AG16" s="12"/>
      <c r="AH16" s="12"/>
      <c r="AI16" s="12"/>
      <c r="AJ16" s="128"/>
      <c r="AK16" s="128"/>
    </row>
    <row r="17" spans="1:37" ht="20.25" customHeight="1" x14ac:dyDescent="0.2">
      <c r="A17" s="118"/>
      <c r="B17" s="118"/>
      <c r="C17" s="118"/>
      <c r="D17" s="118"/>
      <c r="E17" s="118"/>
      <c r="F17" s="118"/>
      <c r="G17" s="118"/>
      <c r="H17" s="12"/>
      <c r="I17" s="150"/>
      <c r="J17" s="122"/>
      <c r="K17" s="123"/>
      <c r="L17" s="118"/>
      <c r="M17" s="123"/>
      <c r="N17" s="125"/>
      <c r="O17" s="126"/>
      <c r="P17" s="12"/>
      <c r="Q17" s="12"/>
      <c r="R17" s="12"/>
      <c r="S17" s="13"/>
      <c r="T17" s="13"/>
      <c r="U17" s="13"/>
      <c r="V17" s="13"/>
      <c r="W17" s="13"/>
      <c r="X17" s="14"/>
      <c r="Y17" s="123"/>
      <c r="Z17" s="118"/>
      <c r="AA17" s="123"/>
      <c r="AB17" s="118"/>
      <c r="AC17" s="126"/>
      <c r="AD17" s="128"/>
      <c r="AE17" s="15"/>
      <c r="AF17" s="15"/>
      <c r="AG17" s="12"/>
      <c r="AH17" s="12"/>
      <c r="AI17" s="12"/>
      <c r="AJ17" s="129"/>
      <c r="AK17" s="129"/>
    </row>
    <row r="18" spans="1:37" ht="20.25" customHeight="1" x14ac:dyDescent="0.2">
      <c r="A18" s="118"/>
      <c r="B18" s="118"/>
      <c r="C18" s="118"/>
      <c r="D18" s="118"/>
      <c r="E18" s="118"/>
      <c r="F18" s="118"/>
      <c r="G18" s="118"/>
      <c r="H18" s="12"/>
      <c r="I18" s="150"/>
      <c r="J18" s="122"/>
      <c r="K18" s="123"/>
      <c r="L18" s="118"/>
      <c r="M18" s="123"/>
      <c r="N18" s="125"/>
      <c r="O18" s="126"/>
      <c r="P18" s="12"/>
      <c r="Q18" s="12"/>
      <c r="R18" s="12"/>
      <c r="S18" s="13"/>
      <c r="T18" s="13"/>
      <c r="U18" s="13"/>
      <c r="V18" s="13"/>
      <c r="W18" s="13"/>
      <c r="X18" s="14"/>
      <c r="Y18" s="123"/>
      <c r="Z18" s="118"/>
      <c r="AA18" s="123"/>
      <c r="AB18" s="118"/>
      <c r="AC18" s="126"/>
      <c r="AD18" s="128"/>
      <c r="AE18" s="15"/>
      <c r="AF18" s="15"/>
      <c r="AG18" s="12"/>
      <c r="AH18" s="12"/>
      <c r="AI18" s="12"/>
      <c r="AJ18" s="127"/>
      <c r="AK18" s="127"/>
    </row>
    <row r="19" spans="1:37" ht="20.25" customHeight="1" x14ac:dyDescent="0.2">
      <c r="A19" s="118"/>
      <c r="B19" s="118"/>
      <c r="C19" s="118"/>
      <c r="D19" s="118"/>
      <c r="E19" s="118"/>
      <c r="F19" s="118"/>
      <c r="G19" s="118"/>
      <c r="H19" s="12"/>
      <c r="I19" s="150"/>
      <c r="J19" s="122"/>
      <c r="K19" s="123"/>
      <c r="L19" s="118"/>
      <c r="M19" s="123"/>
      <c r="N19" s="125"/>
      <c r="O19" s="126"/>
      <c r="P19" s="12"/>
      <c r="Q19" s="12"/>
      <c r="R19" s="12"/>
      <c r="S19" s="13"/>
      <c r="T19" s="13"/>
      <c r="U19" s="13"/>
      <c r="V19" s="13"/>
      <c r="W19" s="13"/>
      <c r="X19" s="14"/>
      <c r="Y19" s="123"/>
      <c r="Z19" s="118"/>
      <c r="AA19" s="123"/>
      <c r="AB19" s="118"/>
      <c r="AC19" s="126"/>
      <c r="AD19" s="128"/>
      <c r="AE19" s="15"/>
      <c r="AF19" s="15"/>
      <c r="AG19" s="12"/>
      <c r="AH19" s="12"/>
      <c r="AI19" s="12"/>
      <c r="AJ19" s="128"/>
      <c r="AK19" s="128"/>
    </row>
    <row r="20" spans="1:37" ht="20.25" customHeight="1" x14ac:dyDescent="0.2">
      <c r="A20" s="118"/>
      <c r="B20" s="118"/>
      <c r="C20" s="118"/>
      <c r="D20" s="118"/>
      <c r="E20" s="118"/>
      <c r="F20" s="118"/>
      <c r="G20" s="118"/>
      <c r="H20" s="12"/>
      <c r="I20" s="151"/>
      <c r="J20" s="122"/>
      <c r="K20" s="123"/>
      <c r="L20" s="118"/>
      <c r="M20" s="123"/>
      <c r="N20" s="125"/>
      <c r="O20" s="126"/>
      <c r="P20" s="12"/>
      <c r="Q20" s="12"/>
      <c r="R20" s="12"/>
      <c r="S20" s="13"/>
      <c r="T20" s="13"/>
      <c r="U20" s="13"/>
      <c r="V20" s="13"/>
      <c r="W20" s="13"/>
      <c r="X20" s="14"/>
      <c r="Y20" s="123"/>
      <c r="Z20" s="118"/>
      <c r="AA20" s="123"/>
      <c r="AB20" s="118"/>
      <c r="AC20" s="126"/>
      <c r="AD20" s="129"/>
      <c r="AE20" s="15"/>
      <c r="AF20" s="15"/>
      <c r="AG20" s="12"/>
      <c r="AH20" s="12"/>
      <c r="AI20" s="12"/>
      <c r="AJ20" s="129"/>
      <c r="AK20" s="129"/>
    </row>
    <row r="21" spans="1:37" ht="20.25" customHeight="1" x14ac:dyDescent="0.2">
      <c r="A21" s="118"/>
      <c r="B21" s="118"/>
      <c r="C21" s="118"/>
      <c r="D21" s="118"/>
      <c r="E21" s="118"/>
      <c r="F21" s="118"/>
      <c r="G21" s="118"/>
      <c r="H21" s="12"/>
      <c r="I21" s="149"/>
      <c r="J21" s="122"/>
      <c r="K21" s="123"/>
      <c r="L21" s="124"/>
      <c r="M21" s="123"/>
      <c r="N21" s="125"/>
      <c r="O21" s="126"/>
      <c r="P21" s="12"/>
      <c r="Q21" s="12"/>
      <c r="R21" s="12"/>
      <c r="S21" s="13"/>
      <c r="T21" s="13"/>
      <c r="U21" s="13"/>
      <c r="V21" s="13"/>
      <c r="W21" s="13"/>
      <c r="X21" s="14"/>
      <c r="Y21" s="123"/>
      <c r="Z21" s="124"/>
      <c r="AA21" s="123"/>
      <c r="AB21" s="124"/>
      <c r="AC21" s="126"/>
      <c r="AD21" s="127"/>
      <c r="AE21" s="15"/>
      <c r="AF21" s="15"/>
      <c r="AG21" s="12"/>
      <c r="AH21" s="12"/>
      <c r="AI21" s="12"/>
      <c r="AJ21" s="127"/>
      <c r="AK21" s="127"/>
    </row>
    <row r="22" spans="1:37" ht="20.25" customHeight="1" x14ac:dyDescent="0.2">
      <c r="A22" s="118"/>
      <c r="B22" s="118"/>
      <c r="C22" s="118"/>
      <c r="D22" s="118"/>
      <c r="E22" s="118"/>
      <c r="F22" s="118"/>
      <c r="G22" s="118"/>
      <c r="H22" s="12"/>
      <c r="I22" s="150"/>
      <c r="J22" s="122"/>
      <c r="K22" s="123"/>
      <c r="L22" s="118"/>
      <c r="M22" s="123"/>
      <c r="N22" s="125"/>
      <c r="O22" s="126"/>
      <c r="P22" s="12"/>
      <c r="Q22" s="12"/>
      <c r="R22" s="12"/>
      <c r="S22" s="13"/>
      <c r="T22" s="13"/>
      <c r="U22" s="13"/>
      <c r="V22" s="13"/>
      <c r="W22" s="13"/>
      <c r="X22" s="14"/>
      <c r="Y22" s="123"/>
      <c r="Z22" s="118"/>
      <c r="AA22" s="123"/>
      <c r="AB22" s="118"/>
      <c r="AC22" s="126"/>
      <c r="AD22" s="128"/>
      <c r="AE22" s="15"/>
      <c r="AF22" s="15"/>
      <c r="AG22" s="12"/>
      <c r="AH22" s="12"/>
      <c r="AI22" s="12"/>
      <c r="AJ22" s="128"/>
      <c r="AK22" s="128"/>
    </row>
    <row r="23" spans="1:37" ht="20.25" customHeight="1" x14ac:dyDescent="0.2">
      <c r="A23" s="118"/>
      <c r="B23" s="118"/>
      <c r="C23" s="118"/>
      <c r="D23" s="118"/>
      <c r="E23" s="118"/>
      <c r="F23" s="118"/>
      <c r="G23" s="118"/>
      <c r="H23" s="12"/>
      <c r="I23" s="150"/>
      <c r="J23" s="122"/>
      <c r="K23" s="123"/>
      <c r="L23" s="118"/>
      <c r="M23" s="123"/>
      <c r="N23" s="125"/>
      <c r="O23" s="126"/>
      <c r="P23" s="12"/>
      <c r="Q23" s="12"/>
      <c r="R23" s="12"/>
      <c r="S23" s="13"/>
      <c r="T23" s="13"/>
      <c r="U23" s="13"/>
      <c r="V23" s="13"/>
      <c r="W23" s="13"/>
      <c r="X23" s="14"/>
      <c r="Y23" s="123"/>
      <c r="Z23" s="118"/>
      <c r="AA23" s="123"/>
      <c r="AB23" s="118"/>
      <c r="AC23" s="126"/>
      <c r="AD23" s="128"/>
      <c r="AE23" s="15"/>
      <c r="AF23" s="15"/>
      <c r="AG23" s="12"/>
      <c r="AH23" s="12"/>
      <c r="AI23" s="12"/>
      <c r="AJ23" s="129"/>
      <c r="AK23" s="129"/>
    </row>
    <row r="24" spans="1:37" ht="20.25" customHeight="1" x14ac:dyDescent="0.2">
      <c r="A24" s="118"/>
      <c r="B24" s="118"/>
      <c r="C24" s="118"/>
      <c r="D24" s="118"/>
      <c r="E24" s="118"/>
      <c r="F24" s="118"/>
      <c r="G24" s="118"/>
      <c r="H24" s="12"/>
      <c r="I24" s="150"/>
      <c r="J24" s="122"/>
      <c r="K24" s="123"/>
      <c r="L24" s="118"/>
      <c r="M24" s="123"/>
      <c r="N24" s="125"/>
      <c r="O24" s="126"/>
      <c r="P24" s="12"/>
      <c r="Q24" s="12"/>
      <c r="R24" s="12"/>
      <c r="S24" s="13"/>
      <c r="T24" s="13"/>
      <c r="U24" s="13"/>
      <c r="V24" s="13"/>
      <c r="W24" s="13"/>
      <c r="X24" s="14"/>
      <c r="Y24" s="123"/>
      <c r="Z24" s="118"/>
      <c r="AA24" s="123"/>
      <c r="AB24" s="118"/>
      <c r="AC24" s="126"/>
      <c r="AD24" s="128"/>
      <c r="AE24" s="15"/>
      <c r="AF24" s="15"/>
      <c r="AG24" s="12"/>
      <c r="AH24" s="12"/>
      <c r="AI24" s="12"/>
      <c r="AJ24" s="127"/>
      <c r="AK24" s="127"/>
    </row>
    <row r="25" spans="1:37" ht="20.25" customHeight="1" x14ac:dyDescent="0.2">
      <c r="A25" s="118"/>
      <c r="B25" s="118"/>
      <c r="C25" s="118"/>
      <c r="D25" s="118"/>
      <c r="E25" s="118"/>
      <c r="F25" s="118"/>
      <c r="G25" s="118"/>
      <c r="H25" s="12"/>
      <c r="I25" s="150"/>
      <c r="J25" s="122"/>
      <c r="K25" s="123"/>
      <c r="L25" s="118"/>
      <c r="M25" s="123"/>
      <c r="N25" s="125"/>
      <c r="O25" s="126"/>
      <c r="P25" s="12"/>
      <c r="Q25" s="12"/>
      <c r="R25" s="12"/>
      <c r="S25" s="13"/>
      <c r="T25" s="13"/>
      <c r="U25" s="13"/>
      <c r="V25" s="13"/>
      <c r="W25" s="13"/>
      <c r="X25" s="14"/>
      <c r="Y25" s="123"/>
      <c r="Z25" s="118"/>
      <c r="AA25" s="123"/>
      <c r="AB25" s="118"/>
      <c r="AC25" s="126"/>
      <c r="AD25" s="128"/>
      <c r="AE25" s="15"/>
      <c r="AF25" s="15"/>
      <c r="AG25" s="12"/>
      <c r="AH25" s="12"/>
      <c r="AI25" s="12"/>
      <c r="AJ25" s="128"/>
      <c r="AK25" s="128"/>
    </row>
    <row r="26" spans="1:37" ht="20.25" customHeight="1" x14ac:dyDescent="0.2">
      <c r="A26" s="118"/>
      <c r="B26" s="118"/>
      <c r="C26" s="118"/>
      <c r="D26" s="118"/>
      <c r="E26" s="118"/>
      <c r="F26" s="118"/>
      <c r="G26" s="118"/>
      <c r="H26" s="12"/>
      <c r="I26" s="151"/>
      <c r="J26" s="122"/>
      <c r="K26" s="123"/>
      <c r="L26" s="118"/>
      <c r="M26" s="123"/>
      <c r="N26" s="125"/>
      <c r="O26" s="126"/>
      <c r="P26" s="12"/>
      <c r="Q26" s="12"/>
      <c r="R26" s="12"/>
      <c r="S26" s="13"/>
      <c r="T26" s="13"/>
      <c r="U26" s="13"/>
      <c r="V26" s="13"/>
      <c r="W26" s="13"/>
      <c r="X26" s="14"/>
      <c r="Y26" s="123"/>
      <c r="Z26" s="118"/>
      <c r="AA26" s="123"/>
      <c r="AB26" s="118"/>
      <c r="AC26" s="126"/>
      <c r="AD26" s="129"/>
      <c r="AE26" s="15"/>
      <c r="AF26" s="15"/>
      <c r="AG26" s="12"/>
      <c r="AH26" s="12"/>
      <c r="AI26" s="12"/>
      <c r="AJ26" s="129"/>
      <c r="AK26" s="129"/>
    </row>
    <row r="27" spans="1:37" ht="20.25" customHeight="1" x14ac:dyDescent="0.2">
      <c r="A27" s="118"/>
      <c r="B27" s="118"/>
      <c r="C27" s="118"/>
      <c r="D27" s="118"/>
      <c r="E27" s="118"/>
      <c r="F27" s="118"/>
      <c r="G27" s="118"/>
      <c r="H27" s="12"/>
      <c r="I27" s="149"/>
      <c r="J27" s="122"/>
      <c r="K27" s="123"/>
      <c r="L27" s="124"/>
      <c r="M27" s="123"/>
      <c r="N27" s="125"/>
      <c r="O27" s="126"/>
      <c r="P27" s="12"/>
      <c r="Q27" s="12"/>
      <c r="R27" s="12"/>
      <c r="S27" s="13"/>
      <c r="T27" s="13"/>
      <c r="U27" s="13"/>
      <c r="V27" s="13"/>
      <c r="W27" s="13"/>
      <c r="X27" s="14"/>
      <c r="Y27" s="123"/>
      <c r="Z27" s="124"/>
      <c r="AA27" s="123"/>
      <c r="AB27" s="124"/>
      <c r="AC27" s="126"/>
      <c r="AD27" s="127"/>
      <c r="AE27" s="15"/>
      <c r="AF27" s="15"/>
      <c r="AG27" s="12"/>
      <c r="AH27" s="12"/>
      <c r="AI27" s="12"/>
      <c r="AJ27" s="127"/>
      <c r="AK27" s="127"/>
    </row>
    <row r="28" spans="1:37" ht="20.25" customHeight="1" x14ac:dyDescent="0.2">
      <c r="A28" s="118"/>
      <c r="B28" s="118"/>
      <c r="C28" s="118"/>
      <c r="D28" s="118"/>
      <c r="E28" s="118"/>
      <c r="F28" s="118"/>
      <c r="G28" s="118"/>
      <c r="H28" s="12"/>
      <c r="I28" s="150"/>
      <c r="J28" s="122"/>
      <c r="K28" s="123"/>
      <c r="L28" s="118"/>
      <c r="M28" s="123"/>
      <c r="N28" s="125"/>
      <c r="O28" s="126"/>
      <c r="P28" s="12"/>
      <c r="Q28" s="12"/>
      <c r="R28" s="12"/>
      <c r="S28" s="13"/>
      <c r="T28" s="13"/>
      <c r="U28" s="13"/>
      <c r="V28" s="13"/>
      <c r="W28" s="13"/>
      <c r="X28" s="14"/>
      <c r="Y28" s="123"/>
      <c r="Z28" s="118"/>
      <c r="AA28" s="123"/>
      <c r="AB28" s="118"/>
      <c r="AC28" s="126"/>
      <c r="AD28" s="128"/>
      <c r="AE28" s="15"/>
      <c r="AF28" s="15"/>
      <c r="AG28" s="12"/>
      <c r="AH28" s="12"/>
      <c r="AI28" s="12"/>
      <c r="AJ28" s="128"/>
      <c r="AK28" s="128"/>
    </row>
    <row r="29" spans="1:37" ht="20.25" customHeight="1" x14ac:dyDescent="0.2">
      <c r="A29" s="118"/>
      <c r="B29" s="118"/>
      <c r="C29" s="118"/>
      <c r="D29" s="118"/>
      <c r="E29" s="118"/>
      <c r="F29" s="118"/>
      <c r="G29" s="118"/>
      <c r="H29" s="12"/>
      <c r="I29" s="150"/>
      <c r="J29" s="122"/>
      <c r="K29" s="123"/>
      <c r="L29" s="118"/>
      <c r="M29" s="123"/>
      <c r="N29" s="125"/>
      <c r="O29" s="126"/>
      <c r="P29" s="12"/>
      <c r="Q29" s="12"/>
      <c r="R29" s="12"/>
      <c r="S29" s="13"/>
      <c r="T29" s="13"/>
      <c r="U29" s="13"/>
      <c r="V29" s="13"/>
      <c r="W29" s="13"/>
      <c r="X29" s="14"/>
      <c r="Y29" s="123"/>
      <c r="Z29" s="118"/>
      <c r="AA29" s="123"/>
      <c r="AB29" s="118"/>
      <c r="AC29" s="126"/>
      <c r="AD29" s="128"/>
      <c r="AE29" s="15"/>
      <c r="AF29" s="15"/>
      <c r="AG29" s="12"/>
      <c r="AH29" s="12"/>
      <c r="AI29" s="12"/>
      <c r="AJ29" s="129"/>
      <c r="AK29" s="129"/>
    </row>
    <row r="30" spans="1:37" ht="20.25" customHeight="1" x14ac:dyDescent="0.2">
      <c r="A30" s="118"/>
      <c r="B30" s="118"/>
      <c r="C30" s="118"/>
      <c r="D30" s="118"/>
      <c r="E30" s="118"/>
      <c r="F30" s="118"/>
      <c r="G30" s="118"/>
      <c r="H30" s="12"/>
      <c r="I30" s="150"/>
      <c r="J30" s="122"/>
      <c r="K30" s="123"/>
      <c r="L30" s="118"/>
      <c r="M30" s="123"/>
      <c r="N30" s="125"/>
      <c r="O30" s="126"/>
      <c r="P30" s="12"/>
      <c r="Q30" s="12"/>
      <c r="R30" s="12"/>
      <c r="S30" s="13"/>
      <c r="T30" s="13"/>
      <c r="U30" s="13"/>
      <c r="V30" s="13"/>
      <c r="W30" s="13"/>
      <c r="X30" s="14"/>
      <c r="Y30" s="123"/>
      <c r="Z30" s="118"/>
      <c r="AA30" s="123"/>
      <c r="AB30" s="118"/>
      <c r="AC30" s="126"/>
      <c r="AD30" s="128"/>
      <c r="AE30" s="15"/>
      <c r="AF30" s="15"/>
      <c r="AG30" s="12"/>
      <c r="AH30" s="12"/>
      <c r="AI30" s="12"/>
      <c r="AJ30" s="127"/>
      <c r="AK30" s="127"/>
    </row>
    <row r="31" spans="1:37" ht="20.25" customHeight="1" x14ac:dyDescent="0.2">
      <c r="A31" s="118"/>
      <c r="B31" s="118"/>
      <c r="C31" s="118"/>
      <c r="D31" s="118"/>
      <c r="E31" s="118"/>
      <c r="F31" s="118"/>
      <c r="G31" s="118"/>
      <c r="H31" s="12"/>
      <c r="I31" s="150"/>
      <c r="J31" s="122"/>
      <c r="K31" s="123"/>
      <c r="L31" s="118"/>
      <c r="M31" s="123"/>
      <c r="N31" s="125"/>
      <c r="O31" s="126"/>
      <c r="P31" s="12"/>
      <c r="Q31" s="12"/>
      <c r="R31" s="12"/>
      <c r="S31" s="13"/>
      <c r="T31" s="13"/>
      <c r="U31" s="13"/>
      <c r="V31" s="13"/>
      <c r="W31" s="13"/>
      <c r="X31" s="14"/>
      <c r="Y31" s="123"/>
      <c r="Z31" s="118"/>
      <c r="AA31" s="123"/>
      <c r="AB31" s="118"/>
      <c r="AC31" s="126"/>
      <c r="AD31" s="128"/>
      <c r="AE31" s="15"/>
      <c r="AF31" s="15"/>
      <c r="AG31" s="12"/>
      <c r="AH31" s="12"/>
      <c r="AI31" s="12"/>
      <c r="AJ31" s="128"/>
      <c r="AK31" s="128"/>
    </row>
    <row r="32" spans="1:37" ht="20.25" customHeight="1" x14ac:dyDescent="0.2">
      <c r="A32" s="118"/>
      <c r="B32" s="118"/>
      <c r="C32" s="118"/>
      <c r="D32" s="118"/>
      <c r="E32" s="118"/>
      <c r="F32" s="118"/>
      <c r="G32" s="118"/>
      <c r="H32" s="12"/>
      <c r="I32" s="151"/>
      <c r="J32" s="122"/>
      <c r="K32" s="123"/>
      <c r="L32" s="118"/>
      <c r="M32" s="123"/>
      <c r="N32" s="125"/>
      <c r="O32" s="126"/>
      <c r="P32" s="12"/>
      <c r="Q32" s="12"/>
      <c r="R32" s="12"/>
      <c r="S32" s="13"/>
      <c r="T32" s="13"/>
      <c r="U32" s="13"/>
      <c r="V32" s="13"/>
      <c r="W32" s="13"/>
      <c r="X32" s="14"/>
      <c r="Y32" s="123"/>
      <c r="Z32" s="118"/>
      <c r="AA32" s="123"/>
      <c r="AB32" s="118"/>
      <c r="AC32" s="126"/>
      <c r="AD32" s="129"/>
      <c r="AE32" s="15"/>
      <c r="AF32" s="15"/>
      <c r="AG32" s="12"/>
      <c r="AH32" s="12"/>
      <c r="AI32" s="12"/>
      <c r="AJ32" s="129"/>
      <c r="AK32" s="129"/>
    </row>
    <row r="33" spans="1:37" ht="20.25" customHeight="1" x14ac:dyDescent="0.2">
      <c r="A33" s="118"/>
      <c r="B33" s="118"/>
      <c r="C33" s="118"/>
      <c r="D33" s="118"/>
      <c r="E33" s="118"/>
      <c r="F33" s="118"/>
      <c r="G33" s="118"/>
      <c r="H33" s="12"/>
      <c r="I33" s="149"/>
      <c r="J33" s="122"/>
      <c r="K33" s="123"/>
      <c r="L33" s="124"/>
      <c r="M33" s="123"/>
      <c r="N33" s="125"/>
      <c r="O33" s="126"/>
      <c r="P33" s="12"/>
      <c r="Q33" s="12"/>
      <c r="R33" s="12"/>
      <c r="S33" s="13"/>
      <c r="T33" s="13"/>
      <c r="U33" s="13"/>
      <c r="V33" s="13"/>
      <c r="W33" s="13"/>
      <c r="X33" s="14"/>
      <c r="Y33" s="123"/>
      <c r="Z33" s="124"/>
      <c r="AA33" s="123"/>
      <c r="AB33" s="124"/>
      <c r="AC33" s="126"/>
      <c r="AD33" s="127"/>
      <c r="AE33" s="15"/>
      <c r="AF33" s="15"/>
      <c r="AG33" s="12"/>
      <c r="AH33" s="12"/>
      <c r="AI33" s="12"/>
      <c r="AJ33" s="127"/>
      <c r="AK33" s="127"/>
    </row>
    <row r="34" spans="1:37" ht="20.25" customHeight="1" x14ac:dyDescent="0.2">
      <c r="A34" s="118"/>
      <c r="B34" s="118"/>
      <c r="C34" s="118"/>
      <c r="D34" s="118"/>
      <c r="E34" s="118"/>
      <c r="F34" s="118"/>
      <c r="G34" s="118"/>
      <c r="H34" s="12"/>
      <c r="I34" s="150"/>
      <c r="J34" s="122"/>
      <c r="K34" s="123"/>
      <c r="L34" s="118"/>
      <c r="M34" s="123"/>
      <c r="N34" s="125"/>
      <c r="O34" s="126"/>
      <c r="P34" s="12"/>
      <c r="Q34" s="12"/>
      <c r="R34" s="12"/>
      <c r="S34" s="13"/>
      <c r="T34" s="13"/>
      <c r="U34" s="13"/>
      <c r="V34" s="13"/>
      <c r="W34" s="13"/>
      <c r="X34" s="14"/>
      <c r="Y34" s="123"/>
      <c r="Z34" s="118"/>
      <c r="AA34" s="123"/>
      <c r="AB34" s="118"/>
      <c r="AC34" s="126"/>
      <c r="AD34" s="128"/>
      <c r="AE34" s="15"/>
      <c r="AF34" s="15"/>
      <c r="AG34" s="12"/>
      <c r="AH34" s="12"/>
      <c r="AI34" s="12"/>
      <c r="AJ34" s="128"/>
      <c r="AK34" s="128"/>
    </row>
    <row r="35" spans="1:37" ht="20.25" customHeight="1" x14ac:dyDescent="0.2">
      <c r="A35" s="118"/>
      <c r="B35" s="118"/>
      <c r="C35" s="118"/>
      <c r="D35" s="118"/>
      <c r="E35" s="118"/>
      <c r="F35" s="118"/>
      <c r="G35" s="118"/>
      <c r="H35" s="12"/>
      <c r="I35" s="150"/>
      <c r="J35" s="122"/>
      <c r="K35" s="123"/>
      <c r="L35" s="118"/>
      <c r="M35" s="123"/>
      <c r="N35" s="125"/>
      <c r="O35" s="126"/>
      <c r="P35" s="12"/>
      <c r="Q35" s="12"/>
      <c r="R35" s="12"/>
      <c r="S35" s="13"/>
      <c r="T35" s="13"/>
      <c r="U35" s="13"/>
      <c r="V35" s="13"/>
      <c r="W35" s="13"/>
      <c r="X35" s="14"/>
      <c r="Y35" s="123"/>
      <c r="Z35" s="118"/>
      <c r="AA35" s="123"/>
      <c r="AB35" s="118"/>
      <c r="AC35" s="126"/>
      <c r="AD35" s="128"/>
      <c r="AE35" s="15"/>
      <c r="AF35" s="15"/>
      <c r="AG35" s="12"/>
      <c r="AH35" s="12"/>
      <c r="AI35" s="12"/>
      <c r="AJ35" s="129"/>
      <c r="AK35" s="129"/>
    </row>
    <row r="36" spans="1:37" ht="20.25" customHeight="1" x14ac:dyDescent="0.2">
      <c r="A36" s="118"/>
      <c r="B36" s="118"/>
      <c r="C36" s="118"/>
      <c r="D36" s="118"/>
      <c r="E36" s="118"/>
      <c r="F36" s="118"/>
      <c r="G36" s="118"/>
      <c r="H36" s="12"/>
      <c r="I36" s="150"/>
      <c r="J36" s="122"/>
      <c r="K36" s="123"/>
      <c r="L36" s="118"/>
      <c r="M36" s="123"/>
      <c r="N36" s="125"/>
      <c r="O36" s="126"/>
      <c r="P36" s="12"/>
      <c r="Q36" s="12"/>
      <c r="R36" s="12"/>
      <c r="S36" s="13"/>
      <c r="T36" s="13"/>
      <c r="U36" s="13"/>
      <c r="V36" s="13"/>
      <c r="W36" s="13"/>
      <c r="X36" s="14"/>
      <c r="Y36" s="123"/>
      <c r="Z36" s="118"/>
      <c r="AA36" s="123"/>
      <c r="AB36" s="118"/>
      <c r="AC36" s="126"/>
      <c r="AD36" s="128"/>
      <c r="AE36" s="15"/>
      <c r="AF36" s="15"/>
      <c r="AG36" s="12"/>
      <c r="AH36" s="12"/>
      <c r="AI36" s="12"/>
      <c r="AJ36" s="127"/>
      <c r="AK36" s="127"/>
    </row>
    <row r="37" spans="1:37" ht="20.25" customHeight="1" x14ac:dyDescent="0.2">
      <c r="A37" s="118"/>
      <c r="B37" s="118"/>
      <c r="C37" s="118"/>
      <c r="D37" s="118"/>
      <c r="E37" s="118"/>
      <c r="F37" s="118"/>
      <c r="G37" s="118"/>
      <c r="H37" s="12"/>
      <c r="I37" s="150"/>
      <c r="J37" s="122"/>
      <c r="K37" s="123"/>
      <c r="L37" s="118"/>
      <c r="M37" s="123"/>
      <c r="N37" s="125"/>
      <c r="O37" s="126"/>
      <c r="P37" s="12"/>
      <c r="Q37" s="12"/>
      <c r="R37" s="12"/>
      <c r="S37" s="13"/>
      <c r="T37" s="13"/>
      <c r="U37" s="13"/>
      <c r="V37" s="13"/>
      <c r="W37" s="13"/>
      <c r="X37" s="14"/>
      <c r="Y37" s="123"/>
      <c r="Z37" s="118"/>
      <c r="AA37" s="123"/>
      <c r="AB37" s="118"/>
      <c r="AC37" s="126"/>
      <c r="AD37" s="128"/>
      <c r="AE37" s="15"/>
      <c r="AF37" s="15"/>
      <c r="AG37" s="12"/>
      <c r="AH37" s="12"/>
      <c r="AI37" s="12"/>
      <c r="AJ37" s="128"/>
      <c r="AK37" s="128"/>
    </row>
    <row r="38" spans="1:37" ht="20.25" customHeight="1" x14ac:dyDescent="0.2">
      <c r="A38" s="118"/>
      <c r="B38" s="118"/>
      <c r="C38" s="118"/>
      <c r="D38" s="118"/>
      <c r="E38" s="118"/>
      <c r="F38" s="118"/>
      <c r="G38" s="118"/>
      <c r="H38" s="12"/>
      <c r="I38" s="151"/>
      <c r="J38" s="122"/>
      <c r="K38" s="123"/>
      <c r="L38" s="118"/>
      <c r="M38" s="123"/>
      <c r="N38" s="125"/>
      <c r="O38" s="126"/>
      <c r="P38" s="12"/>
      <c r="Q38" s="12"/>
      <c r="R38" s="12"/>
      <c r="S38" s="13"/>
      <c r="T38" s="13"/>
      <c r="U38" s="13"/>
      <c r="V38" s="13"/>
      <c r="W38" s="13"/>
      <c r="X38" s="14"/>
      <c r="Y38" s="123"/>
      <c r="Z38" s="118"/>
      <c r="AA38" s="123"/>
      <c r="AB38" s="118"/>
      <c r="AC38" s="126"/>
      <c r="AD38" s="129"/>
      <c r="AE38" s="15"/>
      <c r="AF38" s="15"/>
      <c r="AG38" s="12"/>
      <c r="AH38" s="12"/>
      <c r="AI38" s="12"/>
      <c r="AJ38" s="129"/>
      <c r="AK38" s="129"/>
    </row>
    <row r="39" spans="1:37" ht="20.25" customHeight="1" x14ac:dyDescent="0.2">
      <c r="A39" s="118"/>
      <c r="B39" s="118"/>
      <c r="C39" s="118"/>
      <c r="D39" s="118"/>
      <c r="E39" s="118"/>
      <c r="F39" s="118"/>
      <c r="G39" s="118"/>
      <c r="H39" s="12"/>
      <c r="I39" s="149"/>
      <c r="J39" s="122"/>
      <c r="K39" s="123"/>
      <c r="L39" s="124"/>
      <c r="M39" s="123"/>
      <c r="N39" s="125"/>
      <c r="O39" s="126"/>
      <c r="P39" s="12"/>
      <c r="Q39" s="12"/>
      <c r="R39" s="12"/>
      <c r="S39" s="13"/>
      <c r="T39" s="13"/>
      <c r="U39" s="13"/>
      <c r="V39" s="13"/>
      <c r="W39" s="13"/>
      <c r="X39" s="14"/>
      <c r="Y39" s="123"/>
      <c r="Z39" s="124"/>
      <c r="AA39" s="123"/>
      <c r="AB39" s="124"/>
      <c r="AC39" s="126"/>
      <c r="AD39" s="127"/>
      <c r="AE39" s="15"/>
      <c r="AF39" s="15"/>
      <c r="AG39" s="12"/>
      <c r="AH39" s="12"/>
      <c r="AI39" s="12"/>
      <c r="AJ39" s="127"/>
      <c r="AK39" s="127"/>
    </row>
    <row r="40" spans="1:37" ht="20.25" customHeight="1" x14ac:dyDescent="0.2">
      <c r="A40" s="118"/>
      <c r="B40" s="118"/>
      <c r="C40" s="118"/>
      <c r="D40" s="118"/>
      <c r="E40" s="118"/>
      <c r="F40" s="118"/>
      <c r="G40" s="118"/>
      <c r="H40" s="12"/>
      <c r="I40" s="150"/>
      <c r="J40" s="122"/>
      <c r="K40" s="123"/>
      <c r="L40" s="118"/>
      <c r="M40" s="123"/>
      <c r="N40" s="125"/>
      <c r="O40" s="126"/>
      <c r="P40" s="12"/>
      <c r="Q40" s="12"/>
      <c r="R40" s="12"/>
      <c r="S40" s="13"/>
      <c r="T40" s="13"/>
      <c r="U40" s="13"/>
      <c r="V40" s="13"/>
      <c r="W40" s="13"/>
      <c r="X40" s="14"/>
      <c r="Y40" s="123"/>
      <c r="Z40" s="118"/>
      <c r="AA40" s="123"/>
      <c r="AB40" s="118"/>
      <c r="AC40" s="126"/>
      <c r="AD40" s="128"/>
      <c r="AE40" s="15"/>
      <c r="AF40" s="15"/>
      <c r="AG40" s="12"/>
      <c r="AH40" s="12"/>
      <c r="AI40" s="12"/>
      <c r="AJ40" s="128"/>
      <c r="AK40" s="128"/>
    </row>
    <row r="41" spans="1:37" ht="20.25" customHeight="1" x14ac:dyDescent="0.2">
      <c r="A41" s="118"/>
      <c r="B41" s="118"/>
      <c r="C41" s="118"/>
      <c r="D41" s="118"/>
      <c r="E41" s="118"/>
      <c r="F41" s="118"/>
      <c r="G41" s="118"/>
      <c r="H41" s="12"/>
      <c r="I41" s="150"/>
      <c r="J41" s="122"/>
      <c r="K41" s="123"/>
      <c r="L41" s="118"/>
      <c r="M41" s="123"/>
      <c r="N41" s="125"/>
      <c r="O41" s="126"/>
      <c r="P41" s="12"/>
      <c r="Q41" s="12"/>
      <c r="R41" s="12"/>
      <c r="S41" s="13"/>
      <c r="T41" s="13"/>
      <c r="U41" s="13"/>
      <c r="V41" s="13"/>
      <c r="W41" s="13"/>
      <c r="X41" s="14"/>
      <c r="Y41" s="123"/>
      <c r="Z41" s="118"/>
      <c r="AA41" s="123"/>
      <c r="AB41" s="118"/>
      <c r="AC41" s="126"/>
      <c r="AD41" s="128"/>
      <c r="AE41" s="15"/>
      <c r="AF41" s="15"/>
      <c r="AG41" s="12"/>
      <c r="AH41" s="12"/>
      <c r="AI41" s="12"/>
      <c r="AJ41" s="129"/>
      <c r="AK41" s="129"/>
    </row>
    <row r="42" spans="1:37" ht="20.25" customHeight="1" x14ac:dyDescent="0.2">
      <c r="A42" s="118"/>
      <c r="B42" s="118"/>
      <c r="C42" s="118"/>
      <c r="D42" s="118"/>
      <c r="E42" s="118"/>
      <c r="F42" s="118"/>
      <c r="G42" s="118"/>
      <c r="H42" s="12"/>
      <c r="I42" s="150"/>
      <c r="J42" s="122"/>
      <c r="K42" s="123"/>
      <c r="L42" s="118"/>
      <c r="M42" s="123"/>
      <c r="N42" s="125"/>
      <c r="O42" s="126"/>
      <c r="P42" s="12"/>
      <c r="Q42" s="12"/>
      <c r="R42" s="12"/>
      <c r="S42" s="13"/>
      <c r="T42" s="13"/>
      <c r="U42" s="13"/>
      <c r="V42" s="13"/>
      <c r="W42" s="13"/>
      <c r="X42" s="14"/>
      <c r="Y42" s="123"/>
      <c r="Z42" s="118"/>
      <c r="AA42" s="123"/>
      <c r="AB42" s="118"/>
      <c r="AC42" s="126"/>
      <c r="AD42" s="128"/>
      <c r="AE42" s="15"/>
      <c r="AF42" s="15"/>
      <c r="AG42" s="12"/>
      <c r="AH42" s="12"/>
      <c r="AI42" s="12"/>
      <c r="AJ42" s="127"/>
      <c r="AK42" s="127"/>
    </row>
    <row r="43" spans="1:37" ht="20.25" customHeight="1" x14ac:dyDescent="0.2">
      <c r="A43" s="118"/>
      <c r="B43" s="118"/>
      <c r="C43" s="118"/>
      <c r="D43" s="118"/>
      <c r="E43" s="118"/>
      <c r="F43" s="118"/>
      <c r="G43" s="118"/>
      <c r="H43" s="12"/>
      <c r="I43" s="150"/>
      <c r="J43" s="122"/>
      <c r="K43" s="123"/>
      <c r="L43" s="118"/>
      <c r="M43" s="123"/>
      <c r="N43" s="125"/>
      <c r="O43" s="126"/>
      <c r="P43" s="12"/>
      <c r="Q43" s="12"/>
      <c r="R43" s="12"/>
      <c r="S43" s="13"/>
      <c r="T43" s="13"/>
      <c r="U43" s="13"/>
      <c r="V43" s="13"/>
      <c r="W43" s="13"/>
      <c r="X43" s="14"/>
      <c r="Y43" s="123"/>
      <c r="Z43" s="118"/>
      <c r="AA43" s="123"/>
      <c r="AB43" s="118"/>
      <c r="AC43" s="126"/>
      <c r="AD43" s="128"/>
      <c r="AE43" s="15"/>
      <c r="AF43" s="15"/>
      <c r="AG43" s="12"/>
      <c r="AH43" s="12"/>
      <c r="AI43" s="12"/>
      <c r="AJ43" s="128"/>
      <c r="AK43" s="128"/>
    </row>
    <row r="44" spans="1:37" ht="20.25" customHeight="1" x14ac:dyDescent="0.2">
      <c r="A44" s="118"/>
      <c r="B44" s="118"/>
      <c r="C44" s="118"/>
      <c r="D44" s="118"/>
      <c r="E44" s="118"/>
      <c r="F44" s="118"/>
      <c r="G44" s="118"/>
      <c r="H44" s="12"/>
      <c r="I44" s="151"/>
      <c r="J44" s="122"/>
      <c r="K44" s="123"/>
      <c r="L44" s="118"/>
      <c r="M44" s="123"/>
      <c r="N44" s="125"/>
      <c r="O44" s="126"/>
      <c r="P44" s="12"/>
      <c r="Q44" s="12"/>
      <c r="R44" s="12"/>
      <c r="S44" s="13"/>
      <c r="T44" s="13"/>
      <c r="U44" s="13"/>
      <c r="V44" s="13"/>
      <c r="W44" s="13"/>
      <c r="X44" s="14"/>
      <c r="Y44" s="123"/>
      <c r="Z44" s="118"/>
      <c r="AA44" s="123"/>
      <c r="AB44" s="118"/>
      <c r="AC44" s="126"/>
      <c r="AD44" s="129"/>
      <c r="AE44" s="15"/>
      <c r="AF44" s="15"/>
      <c r="AG44" s="12"/>
      <c r="AH44" s="12"/>
      <c r="AI44" s="12"/>
      <c r="AJ44" s="129"/>
      <c r="AK44" s="129"/>
    </row>
    <row r="45" spans="1:37" ht="20.25" customHeight="1" x14ac:dyDescent="0.2">
      <c r="A45" s="118"/>
      <c r="B45" s="118"/>
      <c r="C45" s="118"/>
      <c r="D45" s="118"/>
      <c r="E45" s="118"/>
      <c r="F45" s="118"/>
      <c r="G45" s="118"/>
      <c r="H45" s="12"/>
      <c r="I45" s="149"/>
      <c r="J45" s="122"/>
      <c r="K45" s="123"/>
      <c r="L45" s="124"/>
      <c r="M45" s="123"/>
      <c r="N45" s="125"/>
      <c r="O45" s="126"/>
      <c r="P45" s="12"/>
      <c r="Q45" s="12"/>
      <c r="R45" s="12"/>
      <c r="S45" s="13"/>
      <c r="T45" s="13"/>
      <c r="U45" s="13"/>
      <c r="V45" s="13"/>
      <c r="W45" s="13"/>
      <c r="X45" s="14"/>
      <c r="Y45" s="123"/>
      <c r="Z45" s="124"/>
      <c r="AA45" s="123"/>
      <c r="AB45" s="124"/>
      <c r="AC45" s="126"/>
      <c r="AD45" s="127"/>
      <c r="AE45" s="15"/>
      <c r="AF45" s="15"/>
      <c r="AG45" s="12"/>
      <c r="AH45" s="12"/>
      <c r="AI45" s="12"/>
      <c r="AJ45" s="127"/>
      <c r="AK45" s="127"/>
    </row>
    <row r="46" spans="1:37" ht="20.25" customHeight="1" x14ac:dyDescent="0.2">
      <c r="A46" s="118"/>
      <c r="B46" s="118"/>
      <c r="C46" s="118"/>
      <c r="D46" s="118"/>
      <c r="E46" s="118"/>
      <c r="F46" s="118"/>
      <c r="G46" s="118"/>
      <c r="H46" s="12"/>
      <c r="I46" s="150"/>
      <c r="J46" s="122"/>
      <c r="K46" s="123"/>
      <c r="L46" s="118"/>
      <c r="M46" s="123"/>
      <c r="N46" s="125"/>
      <c r="O46" s="126"/>
      <c r="P46" s="12"/>
      <c r="Q46" s="12"/>
      <c r="R46" s="12"/>
      <c r="S46" s="13"/>
      <c r="T46" s="13"/>
      <c r="U46" s="13"/>
      <c r="V46" s="13"/>
      <c r="W46" s="13"/>
      <c r="X46" s="14"/>
      <c r="Y46" s="123"/>
      <c r="Z46" s="118"/>
      <c r="AA46" s="123"/>
      <c r="AB46" s="118"/>
      <c r="AC46" s="126"/>
      <c r="AD46" s="128"/>
      <c r="AE46" s="15"/>
      <c r="AF46" s="15"/>
      <c r="AG46" s="12"/>
      <c r="AH46" s="12"/>
      <c r="AI46" s="12"/>
      <c r="AJ46" s="128"/>
      <c r="AK46" s="128"/>
    </row>
    <row r="47" spans="1:37" ht="20.25" customHeight="1" x14ac:dyDescent="0.2">
      <c r="A47" s="118"/>
      <c r="B47" s="118"/>
      <c r="C47" s="118"/>
      <c r="D47" s="118"/>
      <c r="E47" s="118"/>
      <c r="F47" s="118"/>
      <c r="G47" s="118"/>
      <c r="H47" s="12"/>
      <c r="I47" s="150"/>
      <c r="J47" s="122"/>
      <c r="K47" s="123"/>
      <c r="L47" s="118"/>
      <c r="M47" s="123"/>
      <c r="N47" s="125"/>
      <c r="O47" s="126"/>
      <c r="P47" s="12"/>
      <c r="Q47" s="12"/>
      <c r="R47" s="12"/>
      <c r="S47" s="13"/>
      <c r="T47" s="13"/>
      <c r="U47" s="13"/>
      <c r="V47" s="13"/>
      <c r="W47" s="13"/>
      <c r="X47" s="14"/>
      <c r="Y47" s="123"/>
      <c r="Z47" s="118"/>
      <c r="AA47" s="123"/>
      <c r="AB47" s="118"/>
      <c r="AC47" s="126"/>
      <c r="AD47" s="128"/>
      <c r="AE47" s="15"/>
      <c r="AF47" s="15"/>
      <c r="AG47" s="12"/>
      <c r="AH47" s="12"/>
      <c r="AI47" s="12"/>
      <c r="AJ47" s="129"/>
      <c r="AK47" s="129"/>
    </row>
    <row r="48" spans="1:37" ht="20.25" customHeight="1" x14ac:dyDescent="0.2">
      <c r="A48" s="118"/>
      <c r="B48" s="118"/>
      <c r="C48" s="118"/>
      <c r="D48" s="118"/>
      <c r="E48" s="118"/>
      <c r="F48" s="118"/>
      <c r="G48" s="118"/>
      <c r="H48" s="12"/>
      <c r="I48" s="150"/>
      <c r="J48" s="122"/>
      <c r="K48" s="123"/>
      <c r="L48" s="118"/>
      <c r="M48" s="123"/>
      <c r="N48" s="125"/>
      <c r="O48" s="126"/>
      <c r="P48" s="12"/>
      <c r="Q48" s="12"/>
      <c r="R48" s="12"/>
      <c r="S48" s="13"/>
      <c r="T48" s="13"/>
      <c r="U48" s="13"/>
      <c r="V48" s="13"/>
      <c r="W48" s="13"/>
      <c r="X48" s="14"/>
      <c r="Y48" s="123"/>
      <c r="Z48" s="118"/>
      <c r="AA48" s="123"/>
      <c r="AB48" s="118"/>
      <c r="AC48" s="126"/>
      <c r="AD48" s="128"/>
      <c r="AE48" s="15"/>
      <c r="AF48" s="15"/>
      <c r="AG48" s="12"/>
      <c r="AH48" s="12"/>
      <c r="AI48" s="12"/>
      <c r="AJ48" s="127"/>
      <c r="AK48" s="127"/>
    </row>
    <row r="49" spans="1:37" ht="20.25" customHeight="1" x14ac:dyDescent="0.2">
      <c r="A49" s="118"/>
      <c r="B49" s="118"/>
      <c r="C49" s="118"/>
      <c r="D49" s="118"/>
      <c r="E49" s="118"/>
      <c r="F49" s="118"/>
      <c r="G49" s="118"/>
      <c r="H49" s="12"/>
      <c r="I49" s="150"/>
      <c r="J49" s="122"/>
      <c r="K49" s="123"/>
      <c r="L49" s="118"/>
      <c r="M49" s="123"/>
      <c r="N49" s="125"/>
      <c r="O49" s="126"/>
      <c r="P49" s="12"/>
      <c r="Q49" s="12"/>
      <c r="R49" s="12"/>
      <c r="S49" s="13"/>
      <c r="T49" s="13"/>
      <c r="U49" s="13"/>
      <c r="V49" s="13"/>
      <c r="W49" s="13"/>
      <c r="X49" s="14"/>
      <c r="Y49" s="123"/>
      <c r="Z49" s="118"/>
      <c r="AA49" s="123"/>
      <c r="AB49" s="118"/>
      <c r="AC49" s="126"/>
      <c r="AD49" s="128"/>
      <c r="AE49" s="15"/>
      <c r="AF49" s="15"/>
      <c r="AG49" s="12"/>
      <c r="AH49" s="12"/>
      <c r="AI49" s="12"/>
      <c r="AJ49" s="128"/>
      <c r="AK49" s="128"/>
    </row>
    <row r="50" spans="1:37" ht="20.25" customHeight="1" x14ac:dyDescent="0.2">
      <c r="A50" s="118"/>
      <c r="B50" s="118"/>
      <c r="C50" s="118"/>
      <c r="D50" s="118"/>
      <c r="E50" s="118"/>
      <c r="F50" s="118"/>
      <c r="G50" s="118"/>
      <c r="H50" s="12"/>
      <c r="I50" s="151"/>
      <c r="J50" s="122"/>
      <c r="K50" s="123"/>
      <c r="L50" s="118"/>
      <c r="M50" s="123"/>
      <c r="N50" s="125"/>
      <c r="O50" s="126"/>
      <c r="P50" s="12"/>
      <c r="Q50" s="12"/>
      <c r="R50" s="12"/>
      <c r="S50" s="13"/>
      <c r="T50" s="13"/>
      <c r="U50" s="13"/>
      <c r="V50" s="13"/>
      <c r="W50" s="13"/>
      <c r="X50" s="14"/>
      <c r="Y50" s="123"/>
      <c r="Z50" s="118"/>
      <c r="AA50" s="123"/>
      <c r="AB50" s="118"/>
      <c r="AC50" s="126"/>
      <c r="AD50" s="129"/>
      <c r="AE50" s="15"/>
      <c r="AF50" s="15"/>
      <c r="AG50" s="12"/>
      <c r="AH50" s="12"/>
      <c r="AI50" s="12"/>
      <c r="AJ50" s="129"/>
      <c r="AK50" s="129"/>
    </row>
    <row r="51" spans="1:37" ht="20.25" customHeight="1" x14ac:dyDescent="0.2">
      <c r="A51" s="118"/>
      <c r="B51" s="118"/>
      <c r="C51" s="118"/>
      <c r="D51" s="118"/>
      <c r="E51" s="118"/>
      <c r="F51" s="118"/>
      <c r="G51" s="118"/>
      <c r="H51" s="12"/>
      <c r="I51" s="149"/>
      <c r="J51" s="122"/>
      <c r="K51" s="123"/>
      <c r="L51" s="124"/>
      <c r="M51" s="123"/>
      <c r="N51" s="125"/>
      <c r="O51" s="126"/>
      <c r="P51" s="12"/>
      <c r="Q51" s="12"/>
      <c r="R51" s="12"/>
      <c r="S51" s="13"/>
      <c r="T51" s="13"/>
      <c r="U51" s="13"/>
      <c r="V51" s="13"/>
      <c r="W51" s="13"/>
      <c r="X51" s="14"/>
      <c r="Y51" s="123"/>
      <c r="Z51" s="124"/>
      <c r="AA51" s="123"/>
      <c r="AB51" s="124"/>
      <c r="AC51" s="126"/>
      <c r="AD51" s="127"/>
      <c r="AE51" s="15"/>
      <c r="AF51" s="15"/>
      <c r="AG51" s="12"/>
      <c r="AH51" s="12"/>
      <c r="AI51" s="12"/>
      <c r="AJ51" s="127"/>
      <c r="AK51" s="127"/>
    </row>
    <row r="52" spans="1:37" ht="20.25" customHeight="1" x14ac:dyDescent="0.2">
      <c r="A52" s="118"/>
      <c r="B52" s="118"/>
      <c r="C52" s="118"/>
      <c r="D52" s="118"/>
      <c r="E52" s="118"/>
      <c r="F52" s="118"/>
      <c r="G52" s="118"/>
      <c r="H52" s="12"/>
      <c r="I52" s="150"/>
      <c r="J52" s="122"/>
      <c r="K52" s="123"/>
      <c r="L52" s="118"/>
      <c r="M52" s="123"/>
      <c r="N52" s="125"/>
      <c r="O52" s="126"/>
      <c r="P52" s="12"/>
      <c r="Q52" s="12"/>
      <c r="R52" s="12"/>
      <c r="S52" s="13"/>
      <c r="T52" s="13"/>
      <c r="U52" s="13"/>
      <c r="V52" s="13"/>
      <c r="W52" s="13"/>
      <c r="X52" s="14"/>
      <c r="Y52" s="123"/>
      <c r="Z52" s="118"/>
      <c r="AA52" s="123"/>
      <c r="AB52" s="118"/>
      <c r="AC52" s="126"/>
      <c r="AD52" s="128"/>
      <c r="AE52" s="15"/>
      <c r="AF52" s="15"/>
      <c r="AG52" s="12"/>
      <c r="AH52" s="12"/>
      <c r="AI52" s="12"/>
      <c r="AJ52" s="128"/>
      <c r="AK52" s="128"/>
    </row>
    <row r="53" spans="1:37" ht="20.25" customHeight="1" x14ac:dyDescent="0.2">
      <c r="A53" s="118"/>
      <c r="B53" s="118"/>
      <c r="C53" s="118"/>
      <c r="D53" s="118"/>
      <c r="E53" s="118"/>
      <c r="F53" s="118"/>
      <c r="G53" s="118"/>
      <c r="H53" s="12"/>
      <c r="I53" s="150"/>
      <c r="J53" s="122"/>
      <c r="K53" s="123"/>
      <c r="L53" s="118"/>
      <c r="M53" s="123"/>
      <c r="N53" s="125"/>
      <c r="O53" s="126"/>
      <c r="P53" s="12"/>
      <c r="Q53" s="12"/>
      <c r="R53" s="12"/>
      <c r="S53" s="13"/>
      <c r="T53" s="13"/>
      <c r="U53" s="13"/>
      <c r="V53" s="13"/>
      <c r="W53" s="13"/>
      <c r="X53" s="14"/>
      <c r="Y53" s="123"/>
      <c r="Z53" s="118"/>
      <c r="AA53" s="123"/>
      <c r="AB53" s="118"/>
      <c r="AC53" s="126"/>
      <c r="AD53" s="128"/>
      <c r="AE53" s="15"/>
      <c r="AF53" s="15"/>
      <c r="AG53" s="12"/>
      <c r="AH53" s="12"/>
      <c r="AI53" s="12"/>
      <c r="AJ53" s="129"/>
      <c r="AK53" s="129"/>
    </row>
    <row r="54" spans="1:37" ht="20.25" customHeight="1" x14ac:dyDescent="0.2">
      <c r="A54" s="118"/>
      <c r="B54" s="118"/>
      <c r="C54" s="118"/>
      <c r="D54" s="118"/>
      <c r="E54" s="118"/>
      <c r="F54" s="118"/>
      <c r="G54" s="118"/>
      <c r="H54" s="12"/>
      <c r="I54" s="150"/>
      <c r="J54" s="122"/>
      <c r="K54" s="123"/>
      <c r="L54" s="118"/>
      <c r="M54" s="123"/>
      <c r="N54" s="125"/>
      <c r="O54" s="126"/>
      <c r="P54" s="12"/>
      <c r="Q54" s="12"/>
      <c r="R54" s="12"/>
      <c r="S54" s="13"/>
      <c r="T54" s="13"/>
      <c r="U54" s="13"/>
      <c r="V54" s="13"/>
      <c r="W54" s="13"/>
      <c r="X54" s="14"/>
      <c r="Y54" s="123"/>
      <c r="Z54" s="118"/>
      <c r="AA54" s="123"/>
      <c r="AB54" s="118"/>
      <c r="AC54" s="126"/>
      <c r="AD54" s="128"/>
      <c r="AE54" s="15"/>
      <c r="AF54" s="15"/>
      <c r="AG54" s="12"/>
      <c r="AH54" s="12"/>
      <c r="AI54" s="12"/>
      <c r="AJ54" s="127"/>
      <c r="AK54" s="127"/>
    </row>
    <row r="55" spans="1:37" ht="20.25" customHeight="1" x14ac:dyDescent="0.2">
      <c r="A55" s="118"/>
      <c r="B55" s="118"/>
      <c r="C55" s="118"/>
      <c r="D55" s="118"/>
      <c r="E55" s="118"/>
      <c r="F55" s="118"/>
      <c r="G55" s="118"/>
      <c r="H55" s="12"/>
      <c r="I55" s="150"/>
      <c r="J55" s="122"/>
      <c r="K55" s="123"/>
      <c r="L55" s="118"/>
      <c r="M55" s="123"/>
      <c r="N55" s="125"/>
      <c r="O55" s="126"/>
      <c r="P55" s="12"/>
      <c r="Q55" s="12"/>
      <c r="R55" s="12"/>
      <c r="S55" s="13"/>
      <c r="T55" s="13"/>
      <c r="U55" s="13"/>
      <c r="V55" s="13"/>
      <c r="W55" s="13"/>
      <c r="X55" s="14"/>
      <c r="Y55" s="123"/>
      <c r="Z55" s="118"/>
      <c r="AA55" s="123"/>
      <c r="AB55" s="118"/>
      <c r="AC55" s="126"/>
      <c r="AD55" s="128"/>
      <c r="AE55" s="15"/>
      <c r="AF55" s="15"/>
      <c r="AG55" s="12"/>
      <c r="AH55" s="12"/>
      <c r="AI55" s="12"/>
      <c r="AJ55" s="128"/>
      <c r="AK55" s="128"/>
    </row>
    <row r="56" spans="1:37" ht="20.25" customHeight="1" x14ac:dyDescent="0.2">
      <c r="A56" s="118"/>
      <c r="B56" s="118"/>
      <c r="C56" s="118"/>
      <c r="D56" s="118"/>
      <c r="E56" s="118"/>
      <c r="F56" s="118"/>
      <c r="G56" s="118"/>
      <c r="H56" s="12"/>
      <c r="I56" s="151"/>
      <c r="J56" s="122"/>
      <c r="K56" s="123"/>
      <c r="L56" s="118"/>
      <c r="M56" s="123"/>
      <c r="N56" s="125"/>
      <c r="O56" s="126"/>
      <c r="P56" s="12"/>
      <c r="Q56" s="12"/>
      <c r="R56" s="12"/>
      <c r="S56" s="13"/>
      <c r="T56" s="13"/>
      <c r="U56" s="13"/>
      <c r="V56" s="13"/>
      <c r="W56" s="13"/>
      <c r="X56" s="14"/>
      <c r="Y56" s="123"/>
      <c r="Z56" s="118"/>
      <c r="AA56" s="123"/>
      <c r="AB56" s="118"/>
      <c r="AC56" s="126"/>
      <c r="AD56" s="129"/>
      <c r="AE56" s="15"/>
      <c r="AF56" s="15"/>
      <c r="AG56" s="12"/>
      <c r="AH56" s="12"/>
      <c r="AI56" s="12"/>
      <c r="AJ56" s="129"/>
      <c r="AK56" s="129"/>
    </row>
    <row r="57" spans="1:37" ht="20.25" customHeight="1" x14ac:dyDescent="0.2">
      <c r="A57" s="118"/>
      <c r="B57" s="118"/>
      <c r="C57" s="118"/>
      <c r="D57" s="118"/>
      <c r="E57" s="118"/>
      <c r="F57" s="118"/>
      <c r="G57" s="118"/>
      <c r="H57" s="12"/>
      <c r="I57" s="149"/>
      <c r="J57" s="122"/>
      <c r="K57" s="123"/>
      <c r="L57" s="124"/>
      <c r="M57" s="123"/>
      <c r="N57" s="125"/>
      <c r="O57" s="126"/>
      <c r="P57" s="12"/>
      <c r="Q57" s="12"/>
      <c r="R57" s="12"/>
      <c r="S57" s="13"/>
      <c r="T57" s="13"/>
      <c r="U57" s="13"/>
      <c r="V57" s="13"/>
      <c r="W57" s="13"/>
      <c r="X57" s="14"/>
      <c r="Y57" s="123"/>
      <c r="Z57" s="124"/>
      <c r="AA57" s="123"/>
      <c r="AB57" s="124"/>
      <c r="AC57" s="126"/>
      <c r="AD57" s="127"/>
      <c r="AE57" s="15"/>
      <c r="AF57" s="15"/>
      <c r="AG57" s="12"/>
      <c r="AH57" s="12"/>
      <c r="AI57" s="12"/>
      <c r="AJ57" s="127"/>
      <c r="AK57" s="127"/>
    </row>
    <row r="58" spans="1:37" ht="20.25" customHeight="1" x14ac:dyDescent="0.2">
      <c r="A58" s="118"/>
      <c r="B58" s="118"/>
      <c r="C58" s="118"/>
      <c r="D58" s="118"/>
      <c r="E58" s="118"/>
      <c r="F58" s="118"/>
      <c r="G58" s="118"/>
      <c r="H58" s="12"/>
      <c r="I58" s="150"/>
      <c r="J58" s="122"/>
      <c r="K58" s="123"/>
      <c r="L58" s="118"/>
      <c r="M58" s="123"/>
      <c r="N58" s="125"/>
      <c r="O58" s="126"/>
      <c r="P58" s="12"/>
      <c r="Q58" s="12"/>
      <c r="R58" s="12"/>
      <c r="S58" s="13"/>
      <c r="T58" s="13"/>
      <c r="U58" s="13"/>
      <c r="V58" s="13"/>
      <c r="W58" s="13"/>
      <c r="X58" s="14"/>
      <c r="Y58" s="123"/>
      <c r="Z58" s="118"/>
      <c r="AA58" s="123"/>
      <c r="AB58" s="118"/>
      <c r="AC58" s="126"/>
      <c r="AD58" s="128"/>
      <c r="AE58" s="15"/>
      <c r="AF58" s="15"/>
      <c r="AG58" s="12"/>
      <c r="AH58" s="12"/>
      <c r="AI58" s="12"/>
      <c r="AJ58" s="128"/>
      <c r="AK58" s="128"/>
    </row>
    <row r="59" spans="1:37" ht="20.25" customHeight="1" x14ac:dyDescent="0.2">
      <c r="A59" s="118"/>
      <c r="B59" s="118"/>
      <c r="C59" s="118"/>
      <c r="D59" s="118"/>
      <c r="E59" s="118"/>
      <c r="F59" s="118"/>
      <c r="G59" s="118"/>
      <c r="H59" s="12"/>
      <c r="I59" s="150"/>
      <c r="J59" s="122"/>
      <c r="K59" s="123"/>
      <c r="L59" s="118"/>
      <c r="M59" s="123"/>
      <c r="N59" s="125"/>
      <c r="O59" s="126"/>
      <c r="P59" s="12"/>
      <c r="Q59" s="12"/>
      <c r="R59" s="12"/>
      <c r="S59" s="13"/>
      <c r="T59" s="13"/>
      <c r="U59" s="13"/>
      <c r="V59" s="13"/>
      <c r="W59" s="13"/>
      <c r="X59" s="14"/>
      <c r="Y59" s="123"/>
      <c r="Z59" s="118"/>
      <c r="AA59" s="123"/>
      <c r="AB59" s="118"/>
      <c r="AC59" s="126"/>
      <c r="AD59" s="128"/>
      <c r="AE59" s="15"/>
      <c r="AF59" s="15"/>
      <c r="AG59" s="12"/>
      <c r="AH59" s="12"/>
      <c r="AI59" s="12"/>
      <c r="AJ59" s="129"/>
      <c r="AK59" s="129"/>
    </row>
    <row r="60" spans="1:37" ht="20.25" customHeight="1" x14ac:dyDescent="0.2">
      <c r="A60" s="118"/>
      <c r="B60" s="118"/>
      <c r="C60" s="118"/>
      <c r="D60" s="118"/>
      <c r="E60" s="118"/>
      <c r="F60" s="118"/>
      <c r="G60" s="118"/>
      <c r="H60" s="12"/>
      <c r="I60" s="150"/>
      <c r="J60" s="122"/>
      <c r="K60" s="123"/>
      <c r="L60" s="118"/>
      <c r="M60" s="123"/>
      <c r="N60" s="125"/>
      <c r="O60" s="126"/>
      <c r="P60" s="12"/>
      <c r="Q60" s="12"/>
      <c r="R60" s="12"/>
      <c r="S60" s="13"/>
      <c r="T60" s="13"/>
      <c r="U60" s="13"/>
      <c r="V60" s="13"/>
      <c r="W60" s="13"/>
      <c r="X60" s="14"/>
      <c r="Y60" s="123"/>
      <c r="Z60" s="118"/>
      <c r="AA60" s="123"/>
      <c r="AB60" s="118"/>
      <c r="AC60" s="126"/>
      <c r="AD60" s="128"/>
      <c r="AE60" s="15"/>
      <c r="AF60" s="15"/>
      <c r="AG60" s="12"/>
      <c r="AH60" s="12"/>
      <c r="AI60" s="12"/>
      <c r="AJ60" s="127"/>
      <c r="AK60" s="127"/>
    </row>
    <row r="61" spans="1:37" ht="20.25" customHeight="1" x14ac:dyDescent="0.2">
      <c r="A61" s="118"/>
      <c r="B61" s="118"/>
      <c r="C61" s="118"/>
      <c r="D61" s="118"/>
      <c r="E61" s="118"/>
      <c r="F61" s="118"/>
      <c r="G61" s="118"/>
      <c r="H61" s="12"/>
      <c r="I61" s="150"/>
      <c r="J61" s="122"/>
      <c r="K61" s="123"/>
      <c r="L61" s="118"/>
      <c r="M61" s="123"/>
      <c r="N61" s="125"/>
      <c r="O61" s="126"/>
      <c r="P61" s="12"/>
      <c r="Q61" s="12"/>
      <c r="R61" s="12"/>
      <c r="S61" s="13"/>
      <c r="T61" s="13"/>
      <c r="U61" s="13"/>
      <c r="V61" s="13"/>
      <c r="W61" s="13"/>
      <c r="X61" s="14"/>
      <c r="Y61" s="123"/>
      <c r="Z61" s="118"/>
      <c r="AA61" s="123"/>
      <c r="AB61" s="118"/>
      <c r="AC61" s="126"/>
      <c r="AD61" s="128"/>
      <c r="AE61" s="15"/>
      <c r="AF61" s="15"/>
      <c r="AG61" s="12"/>
      <c r="AH61" s="12"/>
      <c r="AI61" s="12"/>
      <c r="AJ61" s="128"/>
      <c r="AK61" s="128"/>
    </row>
    <row r="62" spans="1:37" ht="20.25" customHeight="1" x14ac:dyDescent="0.2">
      <c r="A62" s="118"/>
      <c r="B62" s="118"/>
      <c r="C62" s="118"/>
      <c r="D62" s="118"/>
      <c r="E62" s="118"/>
      <c r="F62" s="118"/>
      <c r="G62" s="118"/>
      <c r="H62" s="12"/>
      <c r="I62" s="151"/>
      <c r="J62" s="122"/>
      <c r="K62" s="123"/>
      <c r="L62" s="118"/>
      <c r="M62" s="123"/>
      <c r="N62" s="125"/>
      <c r="O62" s="126"/>
      <c r="P62" s="12"/>
      <c r="Q62" s="12"/>
      <c r="R62" s="12"/>
      <c r="S62" s="13"/>
      <c r="T62" s="13"/>
      <c r="U62" s="13"/>
      <c r="V62" s="13"/>
      <c r="W62" s="13"/>
      <c r="X62" s="14"/>
      <c r="Y62" s="123"/>
      <c r="Z62" s="118"/>
      <c r="AA62" s="123"/>
      <c r="AB62" s="118"/>
      <c r="AC62" s="126"/>
      <c r="AD62" s="129"/>
      <c r="AE62" s="15"/>
      <c r="AF62" s="15"/>
      <c r="AG62" s="12"/>
      <c r="AH62" s="12"/>
      <c r="AI62" s="12"/>
      <c r="AJ62" s="129"/>
      <c r="AK62" s="129"/>
    </row>
    <row r="63" spans="1:37" ht="20.25" customHeight="1" x14ac:dyDescent="0.2">
      <c r="A63" s="118"/>
      <c r="B63" s="118"/>
      <c r="C63" s="118"/>
      <c r="D63" s="118"/>
      <c r="E63" s="118"/>
      <c r="F63" s="118"/>
      <c r="G63" s="118"/>
      <c r="H63" s="12"/>
      <c r="I63" s="149"/>
      <c r="J63" s="122"/>
      <c r="K63" s="123"/>
      <c r="L63" s="124"/>
      <c r="M63" s="123"/>
      <c r="N63" s="125"/>
      <c r="O63" s="126"/>
      <c r="P63" s="12"/>
      <c r="Q63" s="12"/>
      <c r="R63" s="12"/>
      <c r="S63" s="13"/>
      <c r="T63" s="13"/>
      <c r="U63" s="13"/>
      <c r="V63" s="13"/>
      <c r="W63" s="13"/>
      <c r="X63" s="14"/>
      <c r="Y63" s="123"/>
      <c r="Z63" s="124"/>
      <c r="AA63" s="123"/>
      <c r="AB63" s="124"/>
      <c r="AC63" s="126"/>
      <c r="AD63" s="127"/>
      <c r="AE63" s="15"/>
      <c r="AF63" s="15"/>
      <c r="AG63" s="12"/>
      <c r="AH63" s="12"/>
      <c r="AI63" s="12"/>
      <c r="AJ63" s="127"/>
      <c r="AK63" s="127"/>
    </row>
    <row r="64" spans="1:37" ht="20.25" customHeight="1" x14ac:dyDescent="0.2">
      <c r="A64" s="118"/>
      <c r="B64" s="118"/>
      <c r="C64" s="118"/>
      <c r="D64" s="118"/>
      <c r="E64" s="118"/>
      <c r="F64" s="118"/>
      <c r="G64" s="118"/>
      <c r="H64" s="12"/>
      <c r="I64" s="150"/>
      <c r="J64" s="122"/>
      <c r="K64" s="123"/>
      <c r="L64" s="118"/>
      <c r="M64" s="123"/>
      <c r="N64" s="125"/>
      <c r="O64" s="126"/>
      <c r="P64" s="12"/>
      <c r="Q64" s="12"/>
      <c r="R64" s="12"/>
      <c r="S64" s="13"/>
      <c r="T64" s="13"/>
      <c r="U64" s="13"/>
      <c r="V64" s="13"/>
      <c r="W64" s="13"/>
      <c r="X64" s="14"/>
      <c r="Y64" s="123"/>
      <c r="Z64" s="118"/>
      <c r="AA64" s="123"/>
      <c r="AB64" s="118"/>
      <c r="AC64" s="126"/>
      <c r="AD64" s="128"/>
      <c r="AE64" s="15"/>
      <c r="AF64" s="15"/>
      <c r="AG64" s="12"/>
      <c r="AH64" s="12"/>
      <c r="AI64" s="12"/>
      <c r="AJ64" s="128"/>
      <c r="AK64" s="128"/>
    </row>
    <row r="65" spans="1:37" ht="20.25" customHeight="1" x14ac:dyDescent="0.2">
      <c r="A65" s="118"/>
      <c r="B65" s="118"/>
      <c r="C65" s="118"/>
      <c r="D65" s="118"/>
      <c r="E65" s="118"/>
      <c r="F65" s="118"/>
      <c r="G65" s="118"/>
      <c r="H65" s="12"/>
      <c r="I65" s="150"/>
      <c r="J65" s="122"/>
      <c r="K65" s="123"/>
      <c r="L65" s="118"/>
      <c r="M65" s="123"/>
      <c r="N65" s="125"/>
      <c r="O65" s="126"/>
      <c r="P65" s="12"/>
      <c r="Q65" s="12"/>
      <c r="R65" s="12"/>
      <c r="S65" s="13"/>
      <c r="T65" s="13"/>
      <c r="U65" s="13"/>
      <c r="V65" s="13"/>
      <c r="W65" s="13"/>
      <c r="X65" s="14"/>
      <c r="Y65" s="123"/>
      <c r="Z65" s="118"/>
      <c r="AA65" s="123"/>
      <c r="AB65" s="118"/>
      <c r="AC65" s="126"/>
      <c r="AD65" s="128"/>
      <c r="AE65" s="15"/>
      <c r="AF65" s="15"/>
      <c r="AG65" s="12"/>
      <c r="AH65" s="12"/>
      <c r="AI65" s="12"/>
      <c r="AJ65" s="129"/>
      <c r="AK65" s="129"/>
    </row>
    <row r="66" spans="1:37" ht="20.25" customHeight="1" x14ac:dyDescent="0.2">
      <c r="A66" s="118"/>
      <c r="B66" s="118"/>
      <c r="C66" s="118"/>
      <c r="D66" s="118"/>
      <c r="E66" s="118"/>
      <c r="F66" s="118"/>
      <c r="G66" s="118"/>
      <c r="H66" s="12"/>
      <c r="I66" s="150"/>
      <c r="J66" s="122"/>
      <c r="K66" s="123"/>
      <c r="L66" s="118"/>
      <c r="M66" s="123"/>
      <c r="N66" s="125"/>
      <c r="O66" s="126"/>
      <c r="P66" s="12"/>
      <c r="Q66" s="12"/>
      <c r="R66" s="12"/>
      <c r="S66" s="13"/>
      <c r="T66" s="13"/>
      <c r="U66" s="13"/>
      <c r="V66" s="13"/>
      <c r="W66" s="13"/>
      <c r="X66" s="14"/>
      <c r="Y66" s="123"/>
      <c r="Z66" s="118"/>
      <c r="AA66" s="123"/>
      <c r="AB66" s="118"/>
      <c r="AC66" s="126"/>
      <c r="AD66" s="128"/>
      <c r="AE66" s="15"/>
      <c r="AF66" s="15"/>
      <c r="AG66" s="12"/>
      <c r="AH66" s="12"/>
      <c r="AI66" s="12"/>
      <c r="AJ66" s="127"/>
      <c r="AK66" s="127"/>
    </row>
    <row r="67" spans="1:37" ht="20.25" customHeight="1" x14ac:dyDescent="0.2">
      <c r="A67" s="118"/>
      <c r="B67" s="118"/>
      <c r="C67" s="118"/>
      <c r="D67" s="118"/>
      <c r="E67" s="118"/>
      <c r="F67" s="118"/>
      <c r="G67" s="118"/>
      <c r="H67" s="12"/>
      <c r="I67" s="150"/>
      <c r="J67" s="122"/>
      <c r="K67" s="123"/>
      <c r="L67" s="118"/>
      <c r="M67" s="123"/>
      <c r="N67" s="125"/>
      <c r="O67" s="126"/>
      <c r="P67" s="12"/>
      <c r="Q67" s="12"/>
      <c r="R67" s="12"/>
      <c r="S67" s="13"/>
      <c r="T67" s="13"/>
      <c r="U67" s="13"/>
      <c r="V67" s="13"/>
      <c r="W67" s="13"/>
      <c r="X67" s="14"/>
      <c r="Y67" s="123"/>
      <c r="Z67" s="118"/>
      <c r="AA67" s="123"/>
      <c r="AB67" s="118"/>
      <c r="AC67" s="126"/>
      <c r="AD67" s="128"/>
      <c r="AE67" s="15"/>
      <c r="AF67" s="15"/>
      <c r="AG67" s="12"/>
      <c r="AH67" s="12"/>
      <c r="AI67" s="12"/>
      <c r="AJ67" s="128"/>
      <c r="AK67" s="128"/>
    </row>
    <row r="68" spans="1:37" ht="20.25" customHeight="1" x14ac:dyDescent="0.2">
      <c r="A68" s="118"/>
      <c r="B68" s="118"/>
      <c r="C68" s="118"/>
      <c r="D68" s="118"/>
      <c r="E68" s="118"/>
      <c r="F68" s="118"/>
      <c r="G68" s="118"/>
      <c r="H68" s="12"/>
      <c r="I68" s="151"/>
      <c r="J68" s="122"/>
      <c r="K68" s="123"/>
      <c r="L68" s="118"/>
      <c r="M68" s="123"/>
      <c r="N68" s="125"/>
      <c r="O68" s="126"/>
      <c r="P68" s="12"/>
      <c r="Q68" s="12"/>
      <c r="R68" s="12"/>
      <c r="S68" s="13"/>
      <c r="T68" s="13"/>
      <c r="U68" s="13"/>
      <c r="V68" s="13"/>
      <c r="W68" s="13"/>
      <c r="X68" s="14"/>
      <c r="Y68" s="123"/>
      <c r="Z68" s="118"/>
      <c r="AA68" s="123"/>
      <c r="AB68" s="118"/>
      <c r="AC68" s="126"/>
      <c r="AD68" s="129"/>
      <c r="AE68" s="15"/>
      <c r="AF68" s="15"/>
      <c r="AG68" s="12"/>
      <c r="AH68" s="12"/>
      <c r="AI68" s="12"/>
      <c r="AJ68" s="129"/>
      <c r="AK68" s="129"/>
    </row>
    <row r="69" spans="1:37" ht="20.25" customHeight="1" x14ac:dyDescent="0.2">
      <c r="A69" s="118"/>
      <c r="B69" s="118"/>
      <c r="C69" s="118"/>
      <c r="D69" s="118"/>
      <c r="E69" s="118"/>
      <c r="F69" s="118"/>
      <c r="G69" s="118"/>
      <c r="H69" s="12"/>
      <c r="I69" s="149"/>
      <c r="J69" s="122"/>
      <c r="K69" s="123"/>
      <c r="L69" s="124"/>
      <c r="M69" s="123"/>
      <c r="N69" s="125"/>
      <c r="O69" s="126"/>
      <c r="P69" s="12"/>
      <c r="Q69" s="12"/>
      <c r="R69" s="12"/>
      <c r="S69" s="13"/>
      <c r="T69" s="13"/>
      <c r="U69" s="13"/>
      <c r="V69" s="13"/>
      <c r="W69" s="13"/>
      <c r="X69" s="14"/>
      <c r="Y69" s="123"/>
      <c r="Z69" s="124"/>
      <c r="AA69" s="123"/>
      <c r="AB69" s="124"/>
      <c r="AC69" s="126"/>
      <c r="AD69" s="127"/>
      <c r="AE69" s="15"/>
      <c r="AF69" s="15"/>
      <c r="AG69" s="12"/>
      <c r="AH69" s="12"/>
      <c r="AI69" s="12"/>
      <c r="AJ69" s="127"/>
      <c r="AK69" s="127"/>
    </row>
    <row r="70" spans="1:37" ht="20.25" customHeight="1" x14ac:dyDescent="0.2">
      <c r="A70" s="118"/>
      <c r="B70" s="118"/>
      <c r="C70" s="118"/>
      <c r="D70" s="118"/>
      <c r="E70" s="118"/>
      <c r="F70" s="118"/>
      <c r="G70" s="118"/>
      <c r="H70" s="12"/>
      <c r="I70" s="150"/>
      <c r="J70" s="122"/>
      <c r="K70" s="123"/>
      <c r="L70" s="118"/>
      <c r="M70" s="123"/>
      <c r="N70" s="125"/>
      <c r="O70" s="126"/>
      <c r="P70" s="12"/>
      <c r="Q70" s="12"/>
      <c r="R70" s="12"/>
      <c r="S70" s="13"/>
      <c r="T70" s="13"/>
      <c r="U70" s="13"/>
      <c r="V70" s="13"/>
      <c r="W70" s="13"/>
      <c r="X70" s="14"/>
      <c r="Y70" s="123"/>
      <c r="Z70" s="118"/>
      <c r="AA70" s="123"/>
      <c r="AB70" s="118"/>
      <c r="AC70" s="126"/>
      <c r="AD70" s="128"/>
      <c r="AE70" s="15"/>
      <c r="AF70" s="15"/>
      <c r="AG70" s="12"/>
      <c r="AH70" s="12"/>
      <c r="AI70" s="12"/>
      <c r="AJ70" s="128"/>
      <c r="AK70" s="128"/>
    </row>
    <row r="71" spans="1:37" ht="20.25" customHeight="1" x14ac:dyDescent="0.2">
      <c r="A71" s="118"/>
      <c r="B71" s="118"/>
      <c r="C71" s="118"/>
      <c r="D71" s="118"/>
      <c r="E71" s="118"/>
      <c r="F71" s="118"/>
      <c r="G71" s="118"/>
      <c r="H71" s="12"/>
      <c r="I71" s="150"/>
      <c r="J71" s="122"/>
      <c r="K71" s="123"/>
      <c r="L71" s="118"/>
      <c r="M71" s="123"/>
      <c r="N71" s="125"/>
      <c r="O71" s="126"/>
      <c r="P71" s="12"/>
      <c r="Q71" s="12"/>
      <c r="R71" s="12"/>
      <c r="S71" s="13"/>
      <c r="T71" s="13"/>
      <c r="U71" s="13"/>
      <c r="V71" s="13"/>
      <c r="W71" s="13"/>
      <c r="X71" s="14"/>
      <c r="Y71" s="123"/>
      <c r="Z71" s="118"/>
      <c r="AA71" s="123"/>
      <c r="AB71" s="118"/>
      <c r="AC71" s="126"/>
      <c r="AD71" s="128"/>
      <c r="AE71" s="15"/>
      <c r="AF71" s="15"/>
      <c r="AG71" s="12"/>
      <c r="AH71" s="12"/>
      <c r="AI71" s="12"/>
      <c r="AJ71" s="129"/>
      <c r="AK71" s="129"/>
    </row>
    <row r="72" spans="1:37" ht="20.25" customHeight="1" x14ac:dyDescent="0.2">
      <c r="A72" s="118"/>
      <c r="B72" s="118"/>
      <c r="C72" s="118"/>
      <c r="D72" s="118"/>
      <c r="E72" s="118"/>
      <c r="F72" s="118"/>
      <c r="G72" s="118"/>
      <c r="H72" s="12"/>
      <c r="I72" s="150"/>
      <c r="J72" s="122"/>
      <c r="K72" s="123"/>
      <c r="L72" s="118"/>
      <c r="M72" s="123"/>
      <c r="N72" s="125"/>
      <c r="O72" s="126"/>
      <c r="P72" s="12"/>
      <c r="Q72" s="12"/>
      <c r="R72" s="12"/>
      <c r="S72" s="13"/>
      <c r="T72" s="13"/>
      <c r="U72" s="13"/>
      <c r="V72" s="13"/>
      <c r="W72" s="13"/>
      <c r="X72" s="14"/>
      <c r="Y72" s="123"/>
      <c r="Z72" s="118"/>
      <c r="AA72" s="123"/>
      <c r="AB72" s="118"/>
      <c r="AC72" s="126"/>
      <c r="AD72" s="128"/>
      <c r="AE72" s="15"/>
      <c r="AF72" s="15"/>
      <c r="AG72" s="12"/>
      <c r="AH72" s="12"/>
      <c r="AI72" s="12"/>
      <c r="AJ72" s="127"/>
      <c r="AK72" s="127"/>
    </row>
    <row r="73" spans="1:37" ht="20.25" customHeight="1" x14ac:dyDescent="0.2">
      <c r="A73" s="118"/>
      <c r="B73" s="118"/>
      <c r="C73" s="118"/>
      <c r="D73" s="118"/>
      <c r="E73" s="118"/>
      <c r="F73" s="118"/>
      <c r="G73" s="118"/>
      <c r="H73" s="12"/>
      <c r="I73" s="150"/>
      <c r="J73" s="122"/>
      <c r="K73" s="123"/>
      <c r="L73" s="118"/>
      <c r="M73" s="123"/>
      <c r="N73" s="125"/>
      <c r="O73" s="126"/>
      <c r="P73" s="12"/>
      <c r="Q73" s="12"/>
      <c r="R73" s="12"/>
      <c r="S73" s="13"/>
      <c r="T73" s="13"/>
      <c r="U73" s="13"/>
      <c r="V73" s="13"/>
      <c r="W73" s="13"/>
      <c r="X73" s="14"/>
      <c r="Y73" s="123"/>
      <c r="Z73" s="118"/>
      <c r="AA73" s="123"/>
      <c r="AB73" s="118"/>
      <c r="AC73" s="126"/>
      <c r="AD73" s="128"/>
      <c r="AE73" s="15"/>
      <c r="AF73" s="15"/>
      <c r="AG73" s="12"/>
      <c r="AH73" s="12"/>
      <c r="AI73" s="12"/>
      <c r="AJ73" s="128"/>
      <c r="AK73" s="128"/>
    </row>
    <row r="74" spans="1:37" ht="20.25" customHeight="1" x14ac:dyDescent="0.2">
      <c r="A74" s="118"/>
      <c r="B74" s="118"/>
      <c r="C74" s="118"/>
      <c r="D74" s="118"/>
      <c r="E74" s="118"/>
      <c r="F74" s="118"/>
      <c r="G74" s="118"/>
      <c r="H74" s="12"/>
      <c r="I74" s="151"/>
      <c r="J74" s="122"/>
      <c r="K74" s="123"/>
      <c r="L74" s="118"/>
      <c r="M74" s="123"/>
      <c r="N74" s="125"/>
      <c r="O74" s="126"/>
      <c r="P74" s="12"/>
      <c r="Q74" s="12"/>
      <c r="R74" s="12"/>
      <c r="S74" s="13"/>
      <c r="T74" s="13"/>
      <c r="U74" s="13"/>
      <c r="V74" s="13"/>
      <c r="W74" s="13"/>
      <c r="X74" s="14"/>
      <c r="Y74" s="123"/>
      <c r="Z74" s="118"/>
      <c r="AA74" s="123"/>
      <c r="AB74" s="118"/>
      <c r="AC74" s="126"/>
      <c r="AD74" s="129"/>
      <c r="AE74" s="15"/>
      <c r="AF74" s="15"/>
      <c r="AG74" s="12"/>
      <c r="AH74" s="12"/>
      <c r="AI74" s="12"/>
      <c r="AJ74" s="129"/>
      <c r="AK74" s="129"/>
    </row>
    <row r="75" spans="1:37" ht="20.25" customHeight="1" x14ac:dyDescent="0.2">
      <c r="A75" s="118"/>
      <c r="B75" s="118"/>
      <c r="C75" s="118"/>
      <c r="D75" s="118"/>
      <c r="E75" s="118"/>
      <c r="F75" s="118"/>
      <c r="G75" s="118"/>
      <c r="H75" s="12"/>
      <c r="I75" s="149"/>
      <c r="J75" s="122"/>
      <c r="K75" s="123"/>
      <c r="L75" s="124"/>
      <c r="M75" s="123"/>
      <c r="N75" s="125"/>
      <c r="O75" s="126"/>
      <c r="P75" s="12"/>
      <c r="Q75" s="12"/>
      <c r="R75" s="12"/>
      <c r="S75" s="13"/>
      <c r="T75" s="13"/>
      <c r="U75" s="13"/>
      <c r="V75" s="13"/>
      <c r="W75" s="13"/>
      <c r="X75" s="14"/>
      <c r="Y75" s="123"/>
      <c r="Z75" s="124"/>
      <c r="AA75" s="123"/>
      <c r="AB75" s="124"/>
      <c r="AC75" s="126"/>
      <c r="AD75" s="127"/>
      <c r="AE75" s="15"/>
      <c r="AF75" s="15"/>
      <c r="AG75" s="12"/>
      <c r="AH75" s="12"/>
      <c r="AI75" s="12"/>
      <c r="AJ75" s="127"/>
      <c r="AK75" s="127"/>
    </row>
    <row r="76" spans="1:37" ht="20.25" customHeight="1" x14ac:dyDescent="0.2">
      <c r="A76" s="118"/>
      <c r="B76" s="118"/>
      <c r="C76" s="118"/>
      <c r="D76" s="118"/>
      <c r="E76" s="118"/>
      <c r="F76" s="118"/>
      <c r="G76" s="118"/>
      <c r="H76" s="12"/>
      <c r="I76" s="150"/>
      <c r="J76" s="122"/>
      <c r="K76" s="123"/>
      <c r="L76" s="118"/>
      <c r="M76" s="123"/>
      <c r="N76" s="125"/>
      <c r="O76" s="126"/>
      <c r="P76" s="12"/>
      <c r="Q76" s="12"/>
      <c r="R76" s="12"/>
      <c r="S76" s="13"/>
      <c r="T76" s="13"/>
      <c r="U76" s="13"/>
      <c r="V76" s="13"/>
      <c r="W76" s="13"/>
      <c r="X76" s="14"/>
      <c r="Y76" s="123"/>
      <c r="Z76" s="118"/>
      <c r="AA76" s="123"/>
      <c r="AB76" s="118"/>
      <c r="AC76" s="126"/>
      <c r="AD76" s="128"/>
      <c r="AE76" s="15"/>
      <c r="AF76" s="15"/>
      <c r="AG76" s="12"/>
      <c r="AH76" s="12"/>
      <c r="AI76" s="12"/>
      <c r="AJ76" s="128"/>
      <c r="AK76" s="128"/>
    </row>
    <row r="77" spans="1:37" ht="20.25" customHeight="1" x14ac:dyDescent="0.2">
      <c r="A77" s="118"/>
      <c r="B77" s="118"/>
      <c r="C77" s="118"/>
      <c r="D77" s="118"/>
      <c r="E77" s="118"/>
      <c r="F77" s="118"/>
      <c r="G77" s="118"/>
      <c r="H77" s="12"/>
      <c r="I77" s="150"/>
      <c r="J77" s="122"/>
      <c r="K77" s="123"/>
      <c r="L77" s="118"/>
      <c r="M77" s="123"/>
      <c r="N77" s="125"/>
      <c r="O77" s="126"/>
      <c r="P77" s="12"/>
      <c r="Q77" s="12"/>
      <c r="R77" s="12"/>
      <c r="S77" s="13"/>
      <c r="T77" s="13"/>
      <c r="U77" s="13"/>
      <c r="V77" s="13"/>
      <c r="W77" s="13"/>
      <c r="X77" s="14"/>
      <c r="Y77" s="123"/>
      <c r="Z77" s="118"/>
      <c r="AA77" s="123"/>
      <c r="AB77" s="118"/>
      <c r="AC77" s="126"/>
      <c r="AD77" s="128"/>
      <c r="AE77" s="15"/>
      <c r="AF77" s="15"/>
      <c r="AG77" s="12"/>
      <c r="AH77" s="12"/>
      <c r="AI77" s="12"/>
      <c r="AJ77" s="129"/>
      <c r="AK77" s="129"/>
    </row>
    <row r="78" spans="1:37" ht="20.25" customHeight="1" x14ac:dyDescent="0.2">
      <c r="A78" s="118"/>
      <c r="B78" s="118"/>
      <c r="C78" s="118"/>
      <c r="D78" s="118"/>
      <c r="E78" s="118"/>
      <c r="F78" s="118"/>
      <c r="G78" s="118"/>
      <c r="H78" s="12"/>
      <c r="I78" s="150"/>
      <c r="J78" s="122"/>
      <c r="K78" s="123"/>
      <c r="L78" s="118"/>
      <c r="M78" s="123"/>
      <c r="N78" s="125"/>
      <c r="O78" s="126"/>
      <c r="P78" s="12"/>
      <c r="Q78" s="12"/>
      <c r="R78" s="12"/>
      <c r="S78" s="13"/>
      <c r="T78" s="13"/>
      <c r="U78" s="13"/>
      <c r="V78" s="13"/>
      <c r="W78" s="13"/>
      <c r="X78" s="14"/>
      <c r="Y78" s="123"/>
      <c r="Z78" s="118"/>
      <c r="AA78" s="123"/>
      <c r="AB78" s="118"/>
      <c r="AC78" s="126"/>
      <c r="AD78" s="128"/>
      <c r="AE78" s="15"/>
      <c r="AF78" s="15"/>
      <c r="AG78" s="12"/>
      <c r="AH78" s="12"/>
      <c r="AI78" s="12"/>
      <c r="AJ78" s="127"/>
      <c r="AK78" s="127"/>
    </row>
    <row r="79" spans="1:37" ht="20.25" customHeight="1" x14ac:dyDescent="0.2">
      <c r="A79" s="118"/>
      <c r="B79" s="118"/>
      <c r="C79" s="118"/>
      <c r="D79" s="118"/>
      <c r="E79" s="118"/>
      <c r="F79" s="118"/>
      <c r="G79" s="118"/>
      <c r="H79" s="12"/>
      <c r="I79" s="150"/>
      <c r="J79" s="122"/>
      <c r="K79" s="123"/>
      <c r="L79" s="118"/>
      <c r="M79" s="123"/>
      <c r="N79" s="125"/>
      <c r="O79" s="126"/>
      <c r="P79" s="12"/>
      <c r="Q79" s="12"/>
      <c r="R79" s="12"/>
      <c r="S79" s="13"/>
      <c r="T79" s="13"/>
      <c r="U79" s="13"/>
      <c r="V79" s="13"/>
      <c r="W79" s="13"/>
      <c r="X79" s="14"/>
      <c r="Y79" s="123"/>
      <c r="Z79" s="118"/>
      <c r="AA79" s="123"/>
      <c r="AB79" s="118"/>
      <c r="AC79" s="126"/>
      <c r="AD79" s="128"/>
      <c r="AE79" s="15"/>
      <c r="AF79" s="15"/>
      <c r="AG79" s="12"/>
      <c r="AH79" s="12"/>
      <c r="AI79" s="12"/>
      <c r="AJ79" s="128"/>
      <c r="AK79" s="128"/>
    </row>
    <row r="80" spans="1:37" ht="20.25" customHeight="1" x14ac:dyDescent="0.2">
      <c r="A80" s="118"/>
      <c r="B80" s="118"/>
      <c r="C80" s="118"/>
      <c r="D80" s="118"/>
      <c r="E80" s="118"/>
      <c r="F80" s="118"/>
      <c r="G80" s="118"/>
      <c r="H80" s="12"/>
      <c r="I80" s="151"/>
      <c r="J80" s="122"/>
      <c r="K80" s="123"/>
      <c r="L80" s="118"/>
      <c r="M80" s="123"/>
      <c r="N80" s="125"/>
      <c r="O80" s="126"/>
      <c r="P80" s="12"/>
      <c r="Q80" s="12"/>
      <c r="R80" s="12"/>
      <c r="S80" s="13"/>
      <c r="T80" s="13"/>
      <c r="U80" s="13"/>
      <c r="V80" s="13"/>
      <c r="W80" s="13"/>
      <c r="X80" s="14"/>
      <c r="Y80" s="123"/>
      <c r="Z80" s="118"/>
      <c r="AA80" s="123"/>
      <c r="AB80" s="118"/>
      <c r="AC80" s="126"/>
      <c r="AD80" s="129"/>
      <c r="AE80" s="15"/>
      <c r="AF80" s="15"/>
      <c r="AG80" s="12"/>
      <c r="AH80" s="12"/>
      <c r="AI80" s="12"/>
      <c r="AJ80" s="129"/>
      <c r="AK80" s="129"/>
    </row>
    <row r="81" spans="1:37" ht="20.25" customHeight="1" x14ac:dyDescent="0.2">
      <c r="A81" s="118"/>
      <c r="B81" s="118"/>
      <c r="C81" s="118"/>
      <c r="D81" s="118"/>
      <c r="E81" s="118"/>
      <c r="F81" s="118"/>
      <c r="G81" s="118"/>
      <c r="H81" s="12"/>
      <c r="I81" s="149"/>
      <c r="J81" s="122"/>
      <c r="K81" s="123"/>
      <c r="L81" s="124"/>
      <c r="M81" s="123"/>
      <c r="N81" s="125"/>
      <c r="O81" s="126"/>
      <c r="P81" s="12"/>
      <c r="Q81" s="12"/>
      <c r="R81" s="12"/>
      <c r="S81" s="13"/>
      <c r="T81" s="13"/>
      <c r="U81" s="13"/>
      <c r="V81" s="13"/>
      <c r="W81" s="13"/>
      <c r="X81" s="14"/>
      <c r="Y81" s="123"/>
      <c r="Z81" s="124"/>
      <c r="AA81" s="123"/>
      <c r="AB81" s="124"/>
      <c r="AC81" s="126"/>
      <c r="AD81" s="127"/>
      <c r="AE81" s="15"/>
      <c r="AF81" s="15"/>
      <c r="AG81" s="12"/>
      <c r="AH81" s="12"/>
      <c r="AI81" s="12"/>
      <c r="AJ81" s="127"/>
      <c r="AK81" s="127"/>
    </row>
    <row r="82" spans="1:37" ht="20.25" customHeight="1" x14ac:dyDescent="0.2">
      <c r="A82" s="118"/>
      <c r="B82" s="118"/>
      <c r="C82" s="118"/>
      <c r="D82" s="118"/>
      <c r="E82" s="118"/>
      <c r="F82" s="118"/>
      <c r="G82" s="118"/>
      <c r="H82" s="12"/>
      <c r="I82" s="150"/>
      <c r="J82" s="122"/>
      <c r="K82" s="123"/>
      <c r="L82" s="118"/>
      <c r="M82" s="123"/>
      <c r="N82" s="125"/>
      <c r="O82" s="126"/>
      <c r="P82" s="12"/>
      <c r="Q82" s="12"/>
      <c r="R82" s="12"/>
      <c r="S82" s="13"/>
      <c r="T82" s="13"/>
      <c r="U82" s="13"/>
      <c r="V82" s="13"/>
      <c r="W82" s="13"/>
      <c r="X82" s="14"/>
      <c r="Y82" s="123"/>
      <c r="Z82" s="118"/>
      <c r="AA82" s="123"/>
      <c r="AB82" s="118"/>
      <c r="AC82" s="126"/>
      <c r="AD82" s="128"/>
      <c r="AE82" s="15"/>
      <c r="AF82" s="15"/>
      <c r="AG82" s="12"/>
      <c r="AH82" s="12"/>
      <c r="AI82" s="12"/>
      <c r="AJ82" s="128"/>
      <c r="AK82" s="128"/>
    </row>
    <row r="83" spans="1:37" ht="20.25" customHeight="1" x14ac:dyDescent="0.2">
      <c r="A83" s="118"/>
      <c r="B83" s="118"/>
      <c r="C83" s="118"/>
      <c r="D83" s="118"/>
      <c r="E83" s="118"/>
      <c r="F83" s="118"/>
      <c r="G83" s="118"/>
      <c r="H83" s="12"/>
      <c r="I83" s="150"/>
      <c r="J83" s="122"/>
      <c r="K83" s="123"/>
      <c r="L83" s="118"/>
      <c r="M83" s="123"/>
      <c r="N83" s="125"/>
      <c r="O83" s="126"/>
      <c r="P83" s="12"/>
      <c r="Q83" s="12"/>
      <c r="R83" s="12"/>
      <c r="S83" s="13"/>
      <c r="T83" s="13"/>
      <c r="U83" s="13"/>
      <c r="V83" s="13"/>
      <c r="W83" s="13"/>
      <c r="X83" s="14"/>
      <c r="Y83" s="123"/>
      <c r="Z83" s="118"/>
      <c r="AA83" s="123"/>
      <c r="AB83" s="118"/>
      <c r="AC83" s="126"/>
      <c r="AD83" s="128"/>
      <c r="AE83" s="15"/>
      <c r="AF83" s="15"/>
      <c r="AG83" s="12"/>
      <c r="AH83" s="12"/>
      <c r="AI83" s="12"/>
      <c r="AJ83" s="129"/>
      <c r="AK83" s="129"/>
    </row>
    <row r="84" spans="1:37" ht="20.25" customHeight="1" x14ac:dyDescent="0.2">
      <c r="A84" s="118"/>
      <c r="B84" s="118"/>
      <c r="C84" s="118"/>
      <c r="D84" s="118"/>
      <c r="E84" s="118"/>
      <c r="F84" s="118"/>
      <c r="G84" s="118"/>
      <c r="H84" s="12"/>
      <c r="I84" s="150"/>
      <c r="J84" s="122"/>
      <c r="K84" s="123"/>
      <c r="L84" s="118"/>
      <c r="M84" s="123"/>
      <c r="N84" s="125"/>
      <c r="O84" s="126"/>
      <c r="P84" s="12"/>
      <c r="Q84" s="12"/>
      <c r="R84" s="12"/>
      <c r="S84" s="13"/>
      <c r="T84" s="13"/>
      <c r="U84" s="13"/>
      <c r="V84" s="13"/>
      <c r="W84" s="13"/>
      <c r="X84" s="14"/>
      <c r="Y84" s="123"/>
      <c r="Z84" s="118"/>
      <c r="AA84" s="123"/>
      <c r="AB84" s="118"/>
      <c r="AC84" s="126"/>
      <c r="AD84" s="128"/>
      <c r="AE84" s="15"/>
      <c r="AF84" s="15"/>
      <c r="AG84" s="12"/>
      <c r="AH84" s="12"/>
      <c r="AI84" s="12"/>
      <c r="AJ84" s="127"/>
      <c r="AK84" s="127"/>
    </row>
    <row r="85" spans="1:37" ht="20.25" customHeight="1" x14ac:dyDescent="0.2">
      <c r="A85" s="118"/>
      <c r="B85" s="118"/>
      <c r="C85" s="118"/>
      <c r="D85" s="118"/>
      <c r="E85" s="118"/>
      <c r="F85" s="118"/>
      <c r="G85" s="118"/>
      <c r="H85" s="12"/>
      <c r="I85" s="150"/>
      <c r="J85" s="122"/>
      <c r="K85" s="123"/>
      <c r="L85" s="118"/>
      <c r="M85" s="123"/>
      <c r="N85" s="125"/>
      <c r="O85" s="126"/>
      <c r="P85" s="12"/>
      <c r="Q85" s="12"/>
      <c r="R85" s="12"/>
      <c r="S85" s="13"/>
      <c r="T85" s="13"/>
      <c r="U85" s="13"/>
      <c r="V85" s="13"/>
      <c r="W85" s="13"/>
      <c r="X85" s="14"/>
      <c r="Y85" s="123"/>
      <c r="Z85" s="118"/>
      <c r="AA85" s="123"/>
      <c r="AB85" s="118"/>
      <c r="AC85" s="126"/>
      <c r="AD85" s="128"/>
      <c r="AE85" s="15"/>
      <c r="AF85" s="15"/>
      <c r="AG85" s="12"/>
      <c r="AH85" s="12"/>
      <c r="AI85" s="12"/>
      <c r="AJ85" s="128"/>
      <c r="AK85" s="128"/>
    </row>
    <row r="86" spans="1:37" ht="20.25" customHeight="1" x14ac:dyDescent="0.2">
      <c r="A86" s="118"/>
      <c r="B86" s="118"/>
      <c r="C86" s="118"/>
      <c r="D86" s="118"/>
      <c r="E86" s="118"/>
      <c r="F86" s="118"/>
      <c r="G86" s="118"/>
      <c r="H86" s="12"/>
      <c r="I86" s="151"/>
      <c r="J86" s="122"/>
      <c r="K86" s="123"/>
      <c r="L86" s="118"/>
      <c r="M86" s="123"/>
      <c r="N86" s="125"/>
      <c r="O86" s="126"/>
      <c r="P86" s="12"/>
      <c r="Q86" s="12"/>
      <c r="R86" s="12"/>
      <c r="S86" s="13"/>
      <c r="T86" s="13"/>
      <c r="U86" s="13"/>
      <c r="V86" s="13"/>
      <c r="W86" s="13"/>
      <c r="X86" s="14"/>
      <c r="Y86" s="123"/>
      <c r="Z86" s="118"/>
      <c r="AA86" s="123"/>
      <c r="AB86" s="118"/>
      <c r="AC86" s="126"/>
      <c r="AD86" s="129"/>
      <c r="AE86" s="15"/>
      <c r="AF86" s="15"/>
      <c r="AG86" s="12"/>
      <c r="AH86" s="12"/>
      <c r="AI86" s="12"/>
      <c r="AJ86" s="129"/>
      <c r="AK86" s="129"/>
    </row>
    <row r="87" spans="1:37" ht="20.25" customHeight="1" x14ac:dyDescent="0.2">
      <c r="A87" s="118"/>
      <c r="B87" s="118"/>
      <c r="C87" s="118"/>
      <c r="D87" s="118"/>
      <c r="E87" s="118"/>
      <c r="F87" s="118"/>
      <c r="G87" s="118"/>
      <c r="H87" s="12"/>
      <c r="I87" s="149"/>
      <c r="J87" s="122"/>
      <c r="K87" s="123"/>
      <c r="L87" s="124"/>
      <c r="M87" s="123"/>
      <c r="N87" s="125"/>
      <c r="O87" s="126"/>
      <c r="P87" s="12"/>
      <c r="Q87" s="12"/>
      <c r="R87" s="12"/>
      <c r="S87" s="13"/>
      <c r="T87" s="13"/>
      <c r="U87" s="13"/>
      <c r="V87" s="13"/>
      <c r="W87" s="13"/>
      <c r="X87" s="14"/>
      <c r="Y87" s="123"/>
      <c r="Z87" s="124"/>
      <c r="AA87" s="123"/>
      <c r="AB87" s="124"/>
      <c r="AC87" s="126"/>
      <c r="AD87" s="127"/>
      <c r="AE87" s="15"/>
      <c r="AF87" s="15"/>
      <c r="AG87" s="12"/>
      <c r="AH87" s="12"/>
      <c r="AI87" s="12"/>
      <c r="AJ87" s="127"/>
      <c r="AK87" s="127"/>
    </row>
    <row r="88" spans="1:37" ht="20.25" customHeight="1" x14ac:dyDescent="0.2">
      <c r="A88" s="118"/>
      <c r="B88" s="118"/>
      <c r="C88" s="118"/>
      <c r="D88" s="118"/>
      <c r="E88" s="118"/>
      <c r="F88" s="118"/>
      <c r="G88" s="118"/>
      <c r="H88" s="12"/>
      <c r="I88" s="150"/>
      <c r="J88" s="122"/>
      <c r="K88" s="123"/>
      <c r="L88" s="118"/>
      <c r="M88" s="123"/>
      <c r="N88" s="125"/>
      <c r="O88" s="126"/>
      <c r="P88" s="12"/>
      <c r="Q88" s="12"/>
      <c r="R88" s="12"/>
      <c r="S88" s="13"/>
      <c r="T88" s="13"/>
      <c r="U88" s="13"/>
      <c r="V88" s="13"/>
      <c r="W88" s="13"/>
      <c r="X88" s="14"/>
      <c r="Y88" s="123"/>
      <c r="Z88" s="118"/>
      <c r="AA88" s="123"/>
      <c r="AB88" s="118"/>
      <c r="AC88" s="126"/>
      <c r="AD88" s="128"/>
      <c r="AE88" s="15"/>
      <c r="AF88" s="15"/>
      <c r="AG88" s="12"/>
      <c r="AH88" s="12"/>
      <c r="AI88" s="12"/>
      <c r="AJ88" s="128"/>
      <c r="AK88" s="128"/>
    </row>
    <row r="89" spans="1:37" ht="20.25" customHeight="1" x14ac:dyDescent="0.2">
      <c r="A89" s="118"/>
      <c r="B89" s="118"/>
      <c r="C89" s="118"/>
      <c r="D89" s="118"/>
      <c r="E89" s="118"/>
      <c r="F89" s="118"/>
      <c r="G89" s="118"/>
      <c r="H89" s="12"/>
      <c r="I89" s="150"/>
      <c r="J89" s="122"/>
      <c r="K89" s="123"/>
      <c r="L89" s="118"/>
      <c r="M89" s="123"/>
      <c r="N89" s="125"/>
      <c r="O89" s="126"/>
      <c r="P89" s="12"/>
      <c r="Q89" s="12"/>
      <c r="R89" s="12"/>
      <c r="S89" s="13"/>
      <c r="T89" s="13"/>
      <c r="U89" s="13"/>
      <c r="V89" s="13"/>
      <c r="W89" s="13"/>
      <c r="X89" s="14"/>
      <c r="Y89" s="123"/>
      <c r="Z89" s="118"/>
      <c r="AA89" s="123"/>
      <c r="AB89" s="118"/>
      <c r="AC89" s="126"/>
      <c r="AD89" s="128"/>
      <c r="AE89" s="15"/>
      <c r="AF89" s="15"/>
      <c r="AG89" s="12"/>
      <c r="AH89" s="12"/>
      <c r="AI89" s="12"/>
      <c r="AJ89" s="129"/>
      <c r="AK89" s="129"/>
    </row>
    <row r="90" spans="1:37" ht="20.25" customHeight="1" x14ac:dyDescent="0.2">
      <c r="A90" s="118"/>
      <c r="B90" s="118"/>
      <c r="C90" s="118"/>
      <c r="D90" s="118"/>
      <c r="E90" s="118"/>
      <c r="F90" s="118"/>
      <c r="G90" s="118"/>
      <c r="H90" s="12"/>
      <c r="I90" s="150"/>
      <c r="J90" s="122"/>
      <c r="K90" s="123"/>
      <c r="L90" s="118"/>
      <c r="M90" s="123"/>
      <c r="N90" s="125"/>
      <c r="O90" s="126"/>
      <c r="P90" s="12"/>
      <c r="Q90" s="12"/>
      <c r="R90" s="12"/>
      <c r="S90" s="13"/>
      <c r="T90" s="13"/>
      <c r="U90" s="13"/>
      <c r="V90" s="13"/>
      <c r="W90" s="13"/>
      <c r="X90" s="14"/>
      <c r="Y90" s="123"/>
      <c r="Z90" s="118"/>
      <c r="AA90" s="123"/>
      <c r="AB90" s="118"/>
      <c r="AC90" s="126"/>
      <c r="AD90" s="128"/>
      <c r="AE90" s="15"/>
      <c r="AF90" s="15"/>
      <c r="AG90" s="12"/>
      <c r="AH90" s="12"/>
      <c r="AI90" s="12"/>
      <c r="AJ90" s="127"/>
      <c r="AK90" s="127"/>
    </row>
    <row r="91" spans="1:37" ht="20.25" customHeight="1" x14ac:dyDescent="0.2">
      <c r="A91" s="118"/>
      <c r="B91" s="118"/>
      <c r="C91" s="118"/>
      <c r="D91" s="118"/>
      <c r="E91" s="118"/>
      <c r="F91" s="118"/>
      <c r="G91" s="118"/>
      <c r="H91" s="12"/>
      <c r="I91" s="150"/>
      <c r="J91" s="122"/>
      <c r="K91" s="123"/>
      <c r="L91" s="118"/>
      <c r="M91" s="123"/>
      <c r="N91" s="125"/>
      <c r="O91" s="126"/>
      <c r="P91" s="12"/>
      <c r="Q91" s="12"/>
      <c r="R91" s="12"/>
      <c r="S91" s="13"/>
      <c r="T91" s="13"/>
      <c r="U91" s="13"/>
      <c r="V91" s="13"/>
      <c r="W91" s="13"/>
      <c r="X91" s="14"/>
      <c r="Y91" s="123"/>
      <c r="Z91" s="118"/>
      <c r="AA91" s="123"/>
      <c r="AB91" s="118"/>
      <c r="AC91" s="126"/>
      <c r="AD91" s="128"/>
      <c r="AE91" s="15"/>
      <c r="AF91" s="15"/>
      <c r="AG91" s="12"/>
      <c r="AH91" s="12"/>
      <c r="AI91" s="12"/>
      <c r="AJ91" s="128"/>
      <c r="AK91" s="128"/>
    </row>
    <row r="92" spans="1:37" ht="20.25" customHeight="1" x14ac:dyDescent="0.2">
      <c r="A92" s="118"/>
      <c r="B92" s="118"/>
      <c r="C92" s="118"/>
      <c r="D92" s="118"/>
      <c r="E92" s="118"/>
      <c r="F92" s="118"/>
      <c r="G92" s="118"/>
      <c r="H92" s="12"/>
      <c r="I92" s="151"/>
      <c r="J92" s="122"/>
      <c r="K92" s="123"/>
      <c r="L92" s="118"/>
      <c r="M92" s="123"/>
      <c r="N92" s="125"/>
      <c r="O92" s="126"/>
      <c r="P92" s="12"/>
      <c r="Q92" s="12"/>
      <c r="R92" s="12"/>
      <c r="S92" s="13"/>
      <c r="T92" s="13"/>
      <c r="U92" s="13"/>
      <c r="V92" s="13"/>
      <c r="W92" s="13"/>
      <c r="X92" s="14"/>
      <c r="Y92" s="123"/>
      <c r="Z92" s="118"/>
      <c r="AA92" s="123"/>
      <c r="AB92" s="118"/>
      <c r="AC92" s="126"/>
      <c r="AD92" s="129"/>
      <c r="AE92" s="15"/>
      <c r="AF92" s="15"/>
      <c r="AG92" s="12"/>
      <c r="AH92" s="12"/>
      <c r="AI92" s="12"/>
      <c r="AJ92" s="129"/>
      <c r="AK92" s="129"/>
    </row>
    <row r="93" spans="1:37" ht="20.25" customHeight="1" x14ac:dyDescent="0.2">
      <c r="A93" s="118"/>
      <c r="B93" s="118"/>
      <c r="C93" s="118"/>
      <c r="D93" s="118"/>
      <c r="E93" s="118"/>
      <c r="F93" s="118"/>
      <c r="G93" s="118"/>
      <c r="H93" s="12"/>
      <c r="I93" s="149"/>
      <c r="J93" s="122"/>
      <c r="K93" s="123"/>
      <c r="L93" s="124"/>
      <c r="M93" s="123"/>
      <c r="N93" s="125"/>
      <c r="O93" s="126"/>
      <c r="P93" s="12"/>
      <c r="Q93" s="12"/>
      <c r="R93" s="12"/>
      <c r="S93" s="13"/>
      <c r="T93" s="13"/>
      <c r="U93" s="13"/>
      <c r="V93" s="13"/>
      <c r="W93" s="13"/>
      <c r="X93" s="14"/>
      <c r="Y93" s="123"/>
      <c r="Z93" s="124"/>
      <c r="AA93" s="123"/>
      <c r="AB93" s="124"/>
      <c r="AC93" s="126"/>
      <c r="AD93" s="127"/>
      <c r="AE93" s="15"/>
      <c r="AF93" s="15"/>
      <c r="AG93" s="12"/>
      <c r="AH93" s="12"/>
      <c r="AI93" s="12"/>
      <c r="AJ93" s="127"/>
      <c r="AK93" s="127"/>
    </row>
    <row r="94" spans="1:37" ht="20.25" customHeight="1" x14ac:dyDescent="0.2">
      <c r="A94" s="118"/>
      <c r="B94" s="118"/>
      <c r="C94" s="118"/>
      <c r="D94" s="118"/>
      <c r="E94" s="118"/>
      <c r="F94" s="118"/>
      <c r="G94" s="118"/>
      <c r="H94" s="12"/>
      <c r="I94" s="150"/>
      <c r="J94" s="122"/>
      <c r="K94" s="123"/>
      <c r="L94" s="118"/>
      <c r="M94" s="123"/>
      <c r="N94" s="125"/>
      <c r="O94" s="126"/>
      <c r="P94" s="12"/>
      <c r="Q94" s="12"/>
      <c r="R94" s="12"/>
      <c r="S94" s="13"/>
      <c r="T94" s="13"/>
      <c r="U94" s="13"/>
      <c r="V94" s="13"/>
      <c r="W94" s="13"/>
      <c r="X94" s="14"/>
      <c r="Y94" s="123"/>
      <c r="Z94" s="118"/>
      <c r="AA94" s="123"/>
      <c r="AB94" s="118"/>
      <c r="AC94" s="126"/>
      <c r="AD94" s="128"/>
      <c r="AE94" s="15"/>
      <c r="AF94" s="15"/>
      <c r="AG94" s="12"/>
      <c r="AH94" s="12"/>
      <c r="AI94" s="12"/>
      <c r="AJ94" s="128"/>
      <c r="AK94" s="128"/>
    </row>
    <row r="95" spans="1:37" ht="20.25" customHeight="1" x14ac:dyDescent="0.2">
      <c r="A95" s="118"/>
      <c r="B95" s="118"/>
      <c r="C95" s="118"/>
      <c r="D95" s="118"/>
      <c r="E95" s="118"/>
      <c r="F95" s="118"/>
      <c r="G95" s="118"/>
      <c r="H95" s="12"/>
      <c r="I95" s="150"/>
      <c r="J95" s="122"/>
      <c r="K95" s="123"/>
      <c r="L95" s="118"/>
      <c r="M95" s="123"/>
      <c r="N95" s="125"/>
      <c r="O95" s="126"/>
      <c r="P95" s="12"/>
      <c r="Q95" s="12"/>
      <c r="R95" s="12"/>
      <c r="S95" s="13"/>
      <c r="T95" s="13"/>
      <c r="U95" s="13"/>
      <c r="V95" s="13"/>
      <c r="W95" s="13"/>
      <c r="X95" s="14"/>
      <c r="Y95" s="123"/>
      <c r="Z95" s="118"/>
      <c r="AA95" s="123"/>
      <c r="AB95" s="118"/>
      <c r="AC95" s="126"/>
      <c r="AD95" s="128"/>
      <c r="AE95" s="15"/>
      <c r="AF95" s="15"/>
      <c r="AG95" s="12"/>
      <c r="AH95" s="12"/>
      <c r="AI95" s="12"/>
      <c r="AJ95" s="129"/>
      <c r="AK95" s="129"/>
    </row>
    <row r="96" spans="1:37" ht="20.25" customHeight="1" x14ac:dyDescent="0.2">
      <c r="A96" s="118"/>
      <c r="B96" s="118"/>
      <c r="C96" s="118"/>
      <c r="D96" s="118"/>
      <c r="E96" s="118"/>
      <c r="F96" s="118"/>
      <c r="G96" s="118"/>
      <c r="H96" s="12"/>
      <c r="I96" s="150"/>
      <c r="J96" s="122"/>
      <c r="K96" s="123"/>
      <c r="L96" s="118"/>
      <c r="M96" s="123"/>
      <c r="N96" s="125"/>
      <c r="O96" s="126"/>
      <c r="P96" s="12"/>
      <c r="Q96" s="12"/>
      <c r="R96" s="12"/>
      <c r="S96" s="13"/>
      <c r="T96" s="13"/>
      <c r="U96" s="13"/>
      <c r="V96" s="13"/>
      <c r="W96" s="13"/>
      <c r="X96" s="14"/>
      <c r="Y96" s="123"/>
      <c r="Z96" s="118"/>
      <c r="AA96" s="123"/>
      <c r="AB96" s="118"/>
      <c r="AC96" s="126"/>
      <c r="AD96" s="128"/>
      <c r="AE96" s="15"/>
      <c r="AF96" s="15"/>
      <c r="AG96" s="12"/>
      <c r="AH96" s="12"/>
      <c r="AI96" s="12"/>
      <c r="AJ96" s="127"/>
      <c r="AK96" s="127"/>
    </row>
    <row r="97" spans="1:37" ht="20.25" customHeight="1" x14ac:dyDescent="0.2">
      <c r="A97" s="118"/>
      <c r="B97" s="118"/>
      <c r="C97" s="118"/>
      <c r="D97" s="118"/>
      <c r="E97" s="118"/>
      <c r="F97" s="118"/>
      <c r="G97" s="118"/>
      <c r="H97" s="12"/>
      <c r="I97" s="150"/>
      <c r="J97" s="122"/>
      <c r="K97" s="123"/>
      <c r="L97" s="118"/>
      <c r="M97" s="123"/>
      <c r="N97" s="125"/>
      <c r="O97" s="126"/>
      <c r="P97" s="12"/>
      <c r="Q97" s="12"/>
      <c r="R97" s="12"/>
      <c r="S97" s="13"/>
      <c r="T97" s="13"/>
      <c r="U97" s="13"/>
      <c r="V97" s="13"/>
      <c r="W97" s="13"/>
      <c r="X97" s="14"/>
      <c r="Y97" s="123"/>
      <c r="Z97" s="118"/>
      <c r="AA97" s="123"/>
      <c r="AB97" s="118"/>
      <c r="AC97" s="126"/>
      <c r="AD97" s="128"/>
      <c r="AE97" s="15"/>
      <c r="AF97" s="15"/>
      <c r="AG97" s="12"/>
      <c r="AH97" s="12"/>
      <c r="AI97" s="12"/>
      <c r="AJ97" s="128"/>
      <c r="AK97" s="128"/>
    </row>
    <row r="98" spans="1:37" ht="20.25" customHeight="1" x14ac:dyDescent="0.2">
      <c r="A98" s="118"/>
      <c r="B98" s="118"/>
      <c r="C98" s="118"/>
      <c r="D98" s="118"/>
      <c r="E98" s="118"/>
      <c r="F98" s="118"/>
      <c r="G98" s="118"/>
      <c r="H98" s="12"/>
      <c r="I98" s="151"/>
      <c r="J98" s="122"/>
      <c r="K98" s="123"/>
      <c r="L98" s="118"/>
      <c r="M98" s="123"/>
      <c r="N98" s="125"/>
      <c r="O98" s="126"/>
      <c r="P98" s="12"/>
      <c r="Q98" s="12"/>
      <c r="R98" s="12"/>
      <c r="S98" s="13"/>
      <c r="T98" s="13"/>
      <c r="U98" s="13"/>
      <c r="V98" s="13"/>
      <c r="W98" s="13"/>
      <c r="X98" s="14"/>
      <c r="Y98" s="123"/>
      <c r="Z98" s="118"/>
      <c r="AA98" s="123"/>
      <c r="AB98" s="118"/>
      <c r="AC98" s="126"/>
      <c r="AD98" s="129"/>
      <c r="AE98" s="15"/>
      <c r="AF98" s="15"/>
      <c r="AG98" s="12"/>
      <c r="AH98" s="12"/>
      <c r="AI98" s="12"/>
      <c r="AJ98" s="129"/>
      <c r="AK98" s="129"/>
    </row>
    <row r="99" spans="1:37" ht="20.25" customHeight="1" x14ac:dyDescent="0.2">
      <c r="A99" s="118"/>
      <c r="B99" s="118"/>
      <c r="C99" s="118"/>
      <c r="D99" s="118"/>
      <c r="E99" s="118"/>
      <c r="F99" s="118"/>
      <c r="G99" s="118"/>
      <c r="H99" s="12"/>
      <c r="I99" s="149"/>
      <c r="J99" s="122"/>
      <c r="K99" s="123"/>
      <c r="L99" s="124"/>
      <c r="M99" s="123"/>
      <c r="N99" s="125"/>
      <c r="O99" s="126"/>
      <c r="P99" s="12"/>
      <c r="Q99" s="12"/>
      <c r="R99" s="12"/>
      <c r="S99" s="13"/>
      <c r="T99" s="13"/>
      <c r="U99" s="13"/>
      <c r="V99" s="13"/>
      <c r="W99" s="13"/>
      <c r="X99" s="14"/>
      <c r="Y99" s="123"/>
      <c r="Z99" s="124"/>
      <c r="AA99" s="123"/>
      <c r="AB99" s="124"/>
      <c r="AC99" s="126"/>
      <c r="AD99" s="127"/>
      <c r="AE99" s="15"/>
      <c r="AF99" s="15"/>
      <c r="AG99" s="12"/>
      <c r="AH99" s="12"/>
      <c r="AI99" s="12"/>
      <c r="AJ99" s="127"/>
      <c r="AK99" s="127"/>
    </row>
    <row r="100" spans="1:37" ht="20.25" customHeight="1" x14ac:dyDescent="0.2">
      <c r="A100" s="118"/>
      <c r="B100" s="118"/>
      <c r="C100" s="118"/>
      <c r="D100" s="118"/>
      <c r="E100" s="118"/>
      <c r="F100" s="118"/>
      <c r="G100" s="118"/>
      <c r="H100" s="12"/>
      <c r="I100" s="150"/>
      <c r="J100" s="122"/>
      <c r="K100" s="123"/>
      <c r="L100" s="118"/>
      <c r="M100" s="123"/>
      <c r="N100" s="125"/>
      <c r="O100" s="126"/>
      <c r="P100" s="12"/>
      <c r="Q100" s="12"/>
      <c r="R100" s="12"/>
      <c r="S100" s="13"/>
      <c r="T100" s="13"/>
      <c r="U100" s="13"/>
      <c r="V100" s="13"/>
      <c r="W100" s="13"/>
      <c r="X100" s="14"/>
      <c r="Y100" s="123"/>
      <c r="Z100" s="118"/>
      <c r="AA100" s="123"/>
      <c r="AB100" s="118"/>
      <c r="AC100" s="126"/>
      <c r="AD100" s="128"/>
      <c r="AE100" s="15"/>
      <c r="AF100" s="15"/>
      <c r="AG100" s="12"/>
      <c r="AH100" s="12"/>
      <c r="AI100" s="12"/>
      <c r="AJ100" s="128"/>
      <c r="AK100" s="128"/>
    </row>
    <row r="101" spans="1:37" ht="20.25" customHeight="1" x14ac:dyDescent="0.2">
      <c r="A101" s="118"/>
      <c r="B101" s="118"/>
      <c r="C101" s="118"/>
      <c r="D101" s="118"/>
      <c r="E101" s="118"/>
      <c r="F101" s="118"/>
      <c r="G101" s="118"/>
      <c r="H101" s="12"/>
      <c r="I101" s="150"/>
      <c r="J101" s="122"/>
      <c r="K101" s="123"/>
      <c r="L101" s="118"/>
      <c r="M101" s="123"/>
      <c r="N101" s="125"/>
      <c r="O101" s="126"/>
      <c r="P101" s="12"/>
      <c r="Q101" s="12"/>
      <c r="R101" s="12"/>
      <c r="S101" s="13"/>
      <c r="T101" s="13"/>
      <c r="U101" s="13"/>
      <c r="V101" s="13"/>
      <c r="W101" s="13"/>
      <c r="X101" s="14"/>
      <c r="Y101" s="123"/>
      <c r="Z101" s="118"/>
      <c r="AA101" s="123"/>
      <c r="AB101" s="118"/>
      <c r="AC101" s="126"/>
      <c r="AD101" s="128"/>
      <c r="AE101" s="15"/>
      <c r="AF101" s="15"/>
      <c r="AG101" s="12"/>
      <c r="AH101" s="12"/>
      <c r="AI101" s="12"/>
      <c r="AJ101" s="129"/>
      <c r="AK101" s="129"/>
    </row>
    <row r="102" spans="1:37" ht="20.25" customHeight="1" x14ac:dyDescent="0.2">
      <c r="A102" s="118"/>
      <c r="B102" s="118"/>
      <c r="C102" s="118"/>
      <c r="D102" s="118"/>
      <c r="E102" s="118"/>
      <c r="F102" s="118"/>
      <c r="G102" s="118"/>
      <c r="H102" s="12"/>
      <c r="I102" s="150"/>
      <c r="J102" s="122"/>
      <c r="K102" s="123"/>
      <c r="L102" s="118"/>
      <c r="M102" s="123"/>
      <c r="N102" s="125"/>
      <c r="O102" s="126"/>
      <c r="P102" s="12"/>
      <c r="Q102" s="12"/>
      <c r="R102" s="12"/>
      <c r="S102" s="13"/>
      <c r="T102" s="13"/>
      <c r="U102" s="13"/>
      <c r="V102" s="13"/>
      <c r="W102" s="13"/>
      <c r="X102" s="14"/>
      <c r="Y102" s="123"/>
      <c r="Z102" s="118"/>
      <c r="AA102" s="123"/>
      <c r="AB102" s="118"/>
      <c r="AC102" s="126"/>
      <c r="AD102" s="128"/>
      <c r="AE102" s="15"/>
      <c r="AF102" s="15"/>
      <c r="AG102" s="12"/>
      <c r="AH102" s="12"/>
      <c r="AI102" s="12"/>
      <c r="AJ102" s="127"/>
      <c r="AK102" s="127"/>
    </row>
    <row r="103" spans="1:37" ht="20.25" customHeight="1" x14ac:dyDescent="0.2">
      <c r="A103" s="118"/>
      <c r="B103" s="118"/>
      <c r="C103" s="118"/>
      <c r="D103" s="118"/>
      <c r="E103" s="118"/>
      <c r="F103" s="118"/>
      <c r="G103" s="118"/>
      <c r="H103" s="12"/>
      <c r="I103" s="150"/>
      <c r="J103" s="122"/>
      <c r="K103" s="123"/>
      <c r="L103" s="118"/>
      <c r="M103" s="123"/>
      <c r="N103" s="125"/>
      <c r="O103" s="126"/>
      <c r="P103" s="12"/>
      <c r="Q103" s="12"/>
      <c r="R103" s="12"/>
      <c r="S103" s="13"/>
      <c r="T103" s="13"/>
      <c r="U103" s="13"/>
      <c r="V103" s="13"/>
      <c r="W103" s="13"/>
      <c r="X103" s="14"/>
      <c r="Y103" s="123"/>
      <c r="Z103" s="118"/>
      <c r="AA103" s="123"/>
      <c r="AB103" s="118"/>
      <c r="AC103" s="126"/>
      <c r="AD103" s="128"/>
      <c r="AE103" s="15"/>
      <c r="AF103" s="15"/>
      <c r="AG103" s="12"/>
      <c r="AH103" s="12"/>
      <c r="AI103" s="12"/>
      <c r="AJ103" s="128"/>
      <c r="AK103" s="128"/>
    </row>
    <row r="104" spans="1:37" ht="20.25" customHeight="1" x14ac:dyDescent="0.2">
      <c r="A104" s="118"/>
      <c r="B104" s="118"/>
      <c r="C104" s="118"/>
      <c r="D104" s="118"/>
      <c r="E104" s="118"/>
      <c r="F104" s="118"/>
      <c r="G104" s="118"/>
      <c r="H104" s="12"/>
      <c r="I104" s="151"/>
      <c r="J104" s="122"/>
      <c r="K104" s="123"/>
      <c r="L104" s="118"/>
      <c r="M104" s="123"/>
      <c r="N104" s="125"/>
      <c r="O104" s="126"/>
      <c r="P104" s="12"/>
      <c r="Q104" s="12"/>
      <c r="R104" s="12"/>
      <c r="S104" s="13"/>
      <c r="T104" s="13"/>
      <c r="U104" s="13"/>
      <c r="V104" s="13"/>
      <c r="W104" s="13"/>
      <c r="X104" s="14"/>
      <c r="Y104" s="123"/>
      <c r="Z104" s="118"/>
      <c r="AA104" s="123"/>
      <c r="AB104" s="118"/>
      <c r="AC104" s="126"/>
      <c r="AD104" s="129"/>
      <c r="AE104" s="15"/>
      <c r="AF104" s="15"/>
      <c r="AG104" s="12"/>
      <c r="AH104" s="12"/>
      <c r="AI104" s="12"/>
      <c r="AJ104" s="129"/>
      <c r="AK104" s="129"/>
    </row>
    <row r="105" spans="1:37" ht="20.25" customHeight="1" x14ac:dyDescent="0.2">
      <c r="A105" s="118"/>
      <c r="B105" s="118"/>
      <c r="C105" s="118"/>
      <c r="D105" s="118"/>
      <c r="E105" s="118"/>
      <c r="F105" s="118"/>
      <c r="G105" s="118"/>
      <c r="H105" s="12"/>
      <c r="I105" s="149"/>
      <c r="J105" s="122"/>
      <c r="K105" s="123"/>
      <c r="L105" s="124"/>
      <c r="M105" s="123"/>
      <c r="N105" s="125"/>
      <c r="O105" s="126"/>
      <c r="P105" s="12"/>
      <c r="Q105" s="12"/>
      <c r="R105" s="12"/>
      <c r="S105" s="13"/>
      <c r="T105" s="13"/>
      <c r="U105" s="13"/>
      <c r="V105" s="13"/>
      <c r="W105" s="13"/>
      <c r="X105" s="14"/>
      <c r="Y105" s="123"/>
      <c r="Z105" s="124"/>
      <c r="AA105" s="123"/>
      <c r="AB105" s="124"/>
      <c r="AC105" s="126"/>
      <c r="AD105" s="127"/>
      <c r="AE105" s="15"/>
      <c r="AF105" s="15"/>
      <c r="AG105" s="12"/>
      <c r="AH105" s="12"/>
      <c r="AI105" s="12"/>
      <c r="AJ105" s="127"/>
      <c r="AK105" s="127"/>
    </row>
    <row r="106" spans="1:37" ht="20.25" customHeight="1" x14ac:dyDescent="0.2">
      <c r="A106" s="118"/>
      <c r="B106" s="118"/>
      <c r="C106" s="118"/>
      <c r="D106" s="118"/>
      <c r="E106" s="118"/>
      <c r="F106" s="118"/>
      <c r="G106" s="118"/>
      <c r="H106" s="12"/>
      <c r="I106" s="150"/>
      <c r="J106" s="122"/>
      <c r="K106" s="123"/>
      <c r="L106" s="118"/>
      <c r="M106" s="123"/>
      <c r="N106" s="125"/>
      <c r="O106" s="126"/>
      <c r="P106" s="12"/>
      <c r="Q106" s="12"/>
      <c r="R106" s="12"/>
      <c r="S106" s="13"/>
      <c r="T106" s="13"/>
      <c r="U106" s="13"/>
      <c r="V106" s="13"/>
      <c r="W106" s="13"/>
      <c r="X106" s="14"/>
      <c r="Y106" s="123"/>
      <c r="Z106" s="118"/>
      <c r="AA106" s="123"/>
      <c r="AB106" s="118"/>
      <c r="AC106" s="126"/>
      <c r="AD106" s="128"/>
      <c r="AE106" s="15"/>
      <c r="AF106" s="15"/>
      <c r="AG106" s="12"/>
      <c r="AH106" s="12"/>
      <c r="AI106" s="12"/>
      <c r="AJ106" s="128"/>
      <c r="AK106" s="128"/>
    </row>
    <row r="107" spans="1:37" ht="20.25" customHeight="1" x14ac:dyDescent="0.2">
      <c r="A107" s="118"/>
      <c r="B107" s="118"/>
      <c r="C107" s="118"/>
      <c r="D107" s="118"/>
      <c r="E107" s="118"/>
      <c r="F107" s="118"/>
      <c r="G107" s="118"/>
      <c r="H107" s="12"/>
      <c r="I107" s="150"/>
      <c r="J107" s="122"/>
      <c r="K107" s="123"/>
      <c r="L107" s="118"/>
      <c r="M107" s="123"/>
      <c r="N107" s="125"/>
      <c r="O107" s="126"/>
      <c r="P107" s="12"/>
      <c r="Q107" s="12"/>
      <c r="R107" s="12"/>
      <c r="S107" s="13"/>
      <c r="T107" s="13"/>
      <c r="U107" s="13"/>
      <c r="V107" s="13"/>
      <c r="W107" s="13"/>
      <c r="X107" s="14"/>
      <c r="Y107" s="123"/>
      <c r="Z107" s="118"/>
      <c r="AA107" s="123"/>
      <c r="AB107" s="118"/>
      <c r="AC107" s="126"/>
      <c r="AD107" s="128"/>
      <c r="AE107" s="15"/>
      <c r="AF107" s="15"/>
      <c r="AG107" s="12"/>
      <c r="AH107" s="12"/>
      <c r="AI107" s="12"/>
      <c r="AJ107" s="129"/>
      <c r="AK107" s="129"/>
    </row>
    <row r="108" spans="1:37" ht="20.25" customHeight="1" x14ac:dyDescent="0.2">
      <c r="A108" s="118"/>
      <c r="B108" s="118"/>
      <c r="C108" s="118"/>
      <c r="D108" s="118"/>
      <c r="E108" s="118"/>
      <c r="F108" s="118"/>
      <c r="G108" s="118"/>
      <c r="H108" s="12"/>
      <c r="I108" s="150"/>
      <c r="J108" s="122"/>
      <c r="K108" s="123"/>
      <c r="L108" s="118"/>
      <c r="M108" s="123"/>
      <c r="N108" s="125"/>
      <c r="O108" s="126"/>
      <c r="P108" s="12"/>
      <c r="Q108" s="12"/>
      <c r="R108" s="12"/>
      <c r="S108" s="13"/>
      <c r="T108" s="13"/>
      <c r="U108" s="13"/>
      <c r="V108" s="13"/>
      <c r="W108" s="13"/>
      <c r="X108" s="14"/>
      <c r="Y108" s="123"/>
      <c r="Z108" s="118"/>
      <c r="AA108" s="123"/>
      <c r="AB108" s="118"/>
      <c r="AC108" s="126"/>
      <c r="AD108" s="128"/>
      <c r="AE108" s="15"/>
      <c r="AF108" s="15"/>
      <c r="AG108" s="12"/>
      <c r="AH108" s="12"/>
      <c r="AI108" s="12"/>
      <c r="AJ108" s="127"/>
      <c r="AK108" s="127"/>
    </row>
    <row r="109" spans="1:37" ht="20.25" customHeight="1" x14ac:dyDescent="0.2">
      <c r="A109" s="118"/>
      <c r="B109" s="118"/>
      <c r="C109" s="118"/>
      <c r="D109" s="118"/>
      <c r="E109" s="118"/>
      <c r="F109" s="118"/>
      <c r="G109" s="118"/>
      <c r="H109" s="12"/>
      <c r="I109" s="150"/>
      <c r="J109" s="122"/>
      <c r="K109" s="123"/>
      <c r="L109" s="118"/>
      <c r="M109" s="123"/>
      <c r="N109" s="125"/>
      <c r="O109" s="126"/>
      <c r="P109" s="12"/>
      <c r="Q109" s="12"/>
      <c r="R109" s="12"/>
      <c r="S109" s="13"/>
      <c r="T109" s="13"/>
      <c r="U109" s="13"/>
      <c r="V109" s="13"/>
      <c r="W109" s="13"/>
      <c r="X109" s="14"/>
      <c r="Y109" s="123"/>
      <c r="Z109" s="118"/>
      <c r="AA109" s="123"/>
      <c r="AB109" s="118"/>
      <c r="AC109" s="126"/>
      <c r="AD109" s="128"/>
      <c r="AE109" s="15"/>
      <c r="AF109" s="15"/>
      <c r="AG109" s="12"/>
      <c r="AH109" s="12"/>
      <c r="AI109" s="12"/>
      <c r="AJ109" s="128"/>
      <c r="AK109" s="128"/>
    </row>
    <row r="110" spans="1:37" ht="20.25" customHeight="1" x14ac:dyDescent="0.2">
      <c r="A110" s="118"/>
      <c r="B110" s="118"/>
      <c r="C110" s="118"/>
      <c r="D110" s="118"/>
      <c r="E110" s="118"/>
      <c r="F110" s="118"/>
      <c r="G110" s="118"/>
      <c r="H110" s="12"/>
      <c r="I110" s="151"/>
      <c r="J110" s="122"/>
      <c r="K110" s="123"/>
      <c r="L110" s="118"/>
      <c r="M110" s="123"/>
      <c r="N110" s="125"/>
      <c r="O110" s="126"/>
      <c r="P110" s="12"/>
      <c r="Q110" s="12"/>
      <c r="R110" s="12"/>
      <c r="S110" s="13"/>
      <c r="T110" s="13"/>
      <c r="U110" s="13"/>
      <c r="V110" s="13"/>
      <c r="W110" s="13"/>
      <c r="X110" s="14"/>
      <c r="Y110" s="123"/>
      <c r="Z110" s="118"/>
      <c r="AA110" s="123"/>
      <c r="AB110" s="118"/>
      <c r="AC110" s="126"/>
      <c r="AD110" s="129"/>
      <c r="AE110" s="15"/>
      <c r="AF110" s="15"/>
      <c r="AG110" s="12"/>
      <c r="AH110" s="12"/>
      <c r="AI110" s="12"/>
      <c r="AJ110" s="129"/>
      <c r="AK110" s="129"/>
    </row>
    <row r="111" spans="1:37" ht="20.25" customHeight="1" x14ac:dyDescent="0.2">
      <c r="A111" s="118"/>
      <c r="B111" s="118"/>
      <c r="C111" s="118"/>
      <c r="D111" s="118"/>
      <c r="E111" s="118"/>
      <c r="F111" s="118"/>
      <c r="G111" s="118"/>
      <c r="H111" s="12"/>
      <c r="I111" s="149"/>
      <c r="J111" s="122"/>
      <c r="K111" s="123"/>
      <c r="L111" s="124"/>
      <c r="M111" s="123"/>
      <c r="N111" s="125"/>
      <c r="O111" s="126"/>
      <c r="P111" s="12"/>
      <c r="Q111" s="12"/>
      <c r="R111" s="12"/>
      <c r="S111" s="13"/>
      <c r="T111" s="13"/>
      <c r="U111" s="13"/>
      <c r="V111" s="13"/>
      <c r="W111" s="13"/>
      <c r="X111" s="14"/>
      <c r="Y111" s="123"/>
      <c r="Z111" s="124"/>
      <c r="AA111" s="123"/>
      <c r="AB111" s="124"/>
      <c r="AC111" s="126"/>
      <c r="AD111" s="127"/>
      <c r="AE111" s="15"/>
      <c r="AF111" s="15"/>
      <c r="AG111" s="12"/>
      <c r="AH111" s="12"/>
      <c r="AI111" s="12"/>
      <c r="AJ111" s="127"/>
      <c r="AK111" s="127"/>
    </row>
    <row r="112" spans="1:37" ht="20.25" customHeight="1" x14ac:dyDescent="0.2">
      <c r="A112" s="118"/>
      <c r="B112" s="118"/>
      <c r="C112" s="118"/>
      <c r="D112" s="118"/>
      <c r="E112" s="118"/>
      <c r="F112" s="118"/>
      <c r="G112" s="118"/>
      <c r="H112" s="12"/>
      <c r="I112" s="150"/>
      <c r="J112" s="122"/>
      <c r="K112" s="123"/>
      <c r="L112" s="118"/>
      <c r="M112" s="123"/>
      <c r="N112" s="125"/>
      <c r="O112" s="126"/>
      <c r="P112" s="12"/>
      <c r="Q112" s="12"/>
      <c r="R112" s="12"/>
      <c r="S112" s="13"/>
      <c r="T112" s="13"/>
      <c r="U112" s="13"/>
      <c r="V112" s="13"/>
      <c r="W112" s="13"/>
      <c r="X112" s="14"/>
      <c r="Y112" s="123"/>
      <c r="Z112" s="118"/>
      <c r="AA112" s="123"/>
      <c r="AB112" s="118"/>
      <c r="AC112" s="126"/>
      <c r="AD112" s="128"/>
      <c r="AE112" s="15"/>
      <c r="AF112" s="15"/>
      <c r="AG112" s="12"/>
      <c r="AH112" s="12"/>
      <c r="AI112" s="12"/>
      <c r="AJ112" s="128"/>
      <c r="AK112" s="128"/>
    </row>
    <row r="113" spans="1:37" ht="20.25" customHeight="1" x14ac:dyDescent="0.2">
      <c r="A113" s="118"/>
      <c r="B113" s="118"/>
      <c r="C113" s="118"/>
      <c r="D113" s="118"/>
      <c r="E113" s="118"/>
      <c r="F113" s="118"/>
      <c r="G113" s="118"/>
      <c r="H113" s="12"/>
      <c r="I113" s="150"/>
      <c r="J113" s="122"/>
      <c r="K113" s="123"/>
      <c r="L113" s="118"/>
      <c r="M113" s="123"/>
      <c r="N113" s="125"/>
      <c r="O113" s="126"/>
      <c r="P113" s="12"/>
      <c r="Q113" s="12"/>
      <c r="R113" s="12"/>
      <c r="S113" s="13"/>
      <c r="T113" s="13"/>
      <c r="U113" s="13"/>
      <c r="V113" s="13"/>
      <c r="W113" s="13"/>
      <c r="X113" s="14"/>
      <c r="Y113" s="123"/>
      <c r="Z113" s="118"/>
      <c r="AA113" s="123"/>
      <c r="AB113" s="118"/>
      <c r="AC113" s="126"/>
      <c r="AD113" s="128"/>
      <c r="AE113" s="15"/>
      <c r="AF113" s="15"/>
      <c r="AG113" s="12"/>
      <c r="AH113" s="12"/>
      <c r="AI113" s="12"/>
      <c r="AJ113" s="129"/>
      <c r="AK113" s="129"/>
    </row>
    <row r="114" spans="1:37" ht="20.25" customHeight="1" x14ac:dyDescent="0.2">
      <c r="A114" s="118"/>
      <c r="B114" s="118"/>
      <c r="C114" s="118"/>
      <c r="D114" s="118"/>
      <c r="E114" s="118"/>
      <c r="F114" s="118"/>
      <c r="G114" s="118"/>
      <c r="H114" s="12"/>
      <c r="I114" s="150"/>
      <c r="J114" s="122"/>
      <c r="K114" s="123"/>
      <c r="L114" s="118"/>
      <c r="M114" s="123"/>
      <c r="N114" s="125"/>
      <c r="O114" s="126"/>
      <c r="P114" s="12"/>
      <c r="Q114" s="12"/>
      <c r="R114" s="12"/>
      <c r="S114" s="13"/>
      <c r="T114" s="13"/>
      <c r="U114" s="13"/>
      <c r="V114" s="13"/>
      <c r="W114" s="13"/>
      <c r="X114" s="14"/>
      <c r="Y114" s="123"/>
      <c r="Z114" s="118"/>
      <c r="AA114" s="123"/>
      <c r="AB114" s="118"/>
      <c r="AC114" s="126"/>
      <c r="AD114" s="128"/>
      <c r="AE114" s="15"/>
      <c r="AF114" s="15"/>
      <c r="AG114" s="12"/>
      <c r="AH114" s="12"/>
      <c r="AI114" s="12"/>
      <c r="AJ114" s="127"/>
      <c r="AK114" s="127"/>
    </row>
    <row r="115" spans="1:37" ht="20.25" customHeight="1" x14ac:dyDescent="0.2">
      <c r="A115" s="118"/>
      <c r="B115" s="118"/>
      <c r="C115" s="118"/>
      <c r="D115" s="118"/>
      <c r="E115" s="118"/>
      <c r="F115" s="118"/>
      <c r="G115" s="118"/>
      <c r="H115" s="12"/>
      <c r="I115" s="150"/>
      <c r="J115" s="122"/>
      <c r="K115" s="123"/>
      <c r="L115" s="118"/>
      <c r="M115" s="123"/>
      <c r="N115" s="125"/>
      <c r="O115" s="126"/>
      <c r="P115" s="12"/>
      <c r="Q115" s="12"/>
      <c r="R115" s="12"/>
      <c r="S115" s="13"/>
      <c r="T115" s="13"/>
      <c r="U115" s="13"/>
      <c r="V115" s="13"/>
      <c r="W115" s="13"/>
      <c r="X115" s="14"/>
      <c r="Y115" s="123"/>
      <c r="Z115" s="118"/>
      <c r="AA115" s="123"/>
      <c r="AB115" s="118"/>
      <c r="AC115" s="126"/>
      <c r="AD115" s="128"/>
      <c r="AE115" s="15"/>
      <c r="AF115" s="15"/>
      <c r="AG115" s="12"/>
      <c r="AH115" s="12"/>
      <c r="AI115" s="12"/>
      <c r="AJ115" s="128"/>
      <c r="AK115" s="128"/>
    </row>
    <row r="116" spans="1:37" ht="20.25" customHeight="1" x14ac:dyDescent="0.2">
      <c r="A116" s="118"/>
      <c r="B116" s="118"/>
      <c r="C116" s="118"/>
      <c r="D116" s="118"/>
      <c r="E116" s="118"/>
      <c r="F116" s="118"/>
      <c r="G116" s="118"/>
      <c r="H116" s="12"/>
      <c r="I116" s="151"/>
      <c r="J116" s="122"/>
      <c r="K116" s="123"/>
      <c r="L116" s="118"/>
      <c r="M116" s="123"/>
      <c r="N116" s="125"/>
      <c r="O116" s="126"/>
      <c r="P116" s="12"/>
      <c r="Q116" s="12"/>
      <c r="R116" s="12"/>
      <c r="S116" s="13"/>
      <c r="T116" s="13"/>
      <c r="U116" s="13"/>
      <c r="V116" s="13"/>
      <c r="W116" s="13"/>
      <c r="X116" s="14"/>
      <c r="Y116" s="123"/>
      <c r="Z116" s="118"/>
      <c r="AA116" s="123"/>
      <c r="AB116" s="118"/>
      <c r="AC116" s="126"/>
      <c r="AD116" s="129"/>
      <c r="AE116" s="15"/>
      <c r="AF116" s="15"/>
      <c r="AG116" s="12"/>
      <c r="AH116" s="12"/>
      <c r="AI116" s="12"/>
      <c r="AJ116" s="129"/>
      <c r="AK116" s="129"/>
    </row>
    <row r="117" spans="1:37" ht="20.25" customHeight="1" x14ac:dyDescent="0.2">
      <c r="A117" s="118"/>
      <c r="B117" s="118"/>
      <c r="C117" s="118"/>
      <c r="D117" s="118"/>
      <c r="E117" s="118"/>
      <c r="F117" s="118"/>
      <c r="G117" s="118"/>
      <c r="H117" s="12"/>
      <c r="I117" s="149"/>
      <c r="J117" s="122"/>
      <c r="K117" s="123"/>
      <c r="L117" s="124"/>
      <c r="M117" s="123"/>
      <c r="N117" s="125"/>
      <c r="O117" s="126"/>
      <c r="P117" s="12"/>
      <c r="Q117" s="12"/>
      <c r="R117" s="12"/>
      <c r="S117" s="13"/>
      <c r="T117" s="13"/>
      <c r="U117" s="13"/>
      <c r="V117" s="13"/>
      <c r="W117" s="13"/>
      <c r="X117" s="14"/>
      <c r="Y117" s="123"/>
      <c r="Z117" s="124"/>
      <c r="AA117" s="123"/>
      <c r="AB117" s="124"/>
      <c r="AC117" s="126"/>
      <c r="AD117" s="127"/>
      <c r="AE117" s="15"/>
      <c r="AF117" s="15"/>
      <c r="AG117" s="12"/>
      <c r="AH117" s="12"/>
      <c r="AI117" s="12"/>
      <c r="AJ117" s="127"/>
      <c r="AK117" s="127"/>
    </row>
    <row r="118" spans="1:37" ht="20.25" customHeight="1" x14ac:dyDescent="0.2">
      <c r="A118" s="118"/>
      <c r="B118" s="118"/>
      <c r="C118" s="118"/>
      <c r="D118" s="118"/>
      <c r="E118" s="118"/>
      <c r="F118" s="118"/>
      <c r="G118" s="118"/>
      <c r="H118" s="12"/>
      <c r="I118" s="150"/>
      <c r="J118" s="122"/>
      <c r="K118" s="123"/>
      <c r="L118" s="118"/>
      <c r="M118" s="123"/>
      <c r="N118" s="125"/>
      <c r="O118" s="126"/>
      <c r="P118" s="12"/>
      <c r="Q118" s="12"/>
      <c r="R118" s="12"/>
      <c r="S118" s="13"/>
      <c r="T118" s="13"/>
      <c r="U118" s="13"/>
      <c r="V118" s="13"/>
      <c r="W118" s="13"/>
      <c r="X118" s="14"/>
      <c r="Y118" s="123"/>
      <c r="Z118" s="118"/>
      <c r="AA118" s="123"/>
      <c r="AB118" s="118"/>
      <c r="AC118" s="126"/>
      <c r="AD118" s="128"/>
      <c r="AE118" s="15"/>
      <c r="AF118" s="15"/>
      <c r="AG118" s="12"/>
      <c r="AH118" s="12"/>
      <c r="AI118" s="12"/>
      <c r="AJ118" s="128"/>
      <c r="AK118" s="128"/>
    </row>
    <row r="119" spans="1:37" ht="20.25" customHeight="1" x14ac:dyDescent="0.2">
      <c r="A119" s="118"/>
      <c r="B119" s="118"/>
      <c r="C119" s="118"/>
      <c r="D119" s="118"/>
      <c r="E119" s="118"/>
      <c r="F119" s="118"/>
      <c r="G119" s="118"/>
      <c r="H119" s="12"/>
      <c r="I119" s="150"/>
      <c r="J119" s="122"/>
      <c r="K119" s="123"/>
      <c r="L119" s="118"/>
      <c r="M119" s="123"/>
      <c r="N119" s="125"/>
      <c r="O119" s="126"/>
      <c r="P119" s="12"/>
      <c r="Q119" s="12"/>
      <c r="R119" s="12"/>
      <c r="S119" s="13"/>
      <c r="T119" s="13"/>
      <c r="U119" s="13"/>
      <c r="V119" s="13"/>
      <c r="W119" s="13"/>
      <c r="X119" s="14"/>
      <c r="Y119" s="123"/>
      <c r="Z119" s="118"/>
      <c r="AA119" s="123"/>
      <c r="AB119" s="118"/>
      <c r="AC119" s="126"/>
      <c r="AD119" s="128"/>
      <c r="AE119" s="15"/>
      <c r="AF119" s="15"/>
      <c r="AG119" s="12"/>
      <c r="AH119" s="12"/>
      <c r="AI119" s="12"/>
      <c r="AJ119" s="129"/>
      <c r="AK119" s="129"/>
    </row>
    <row r="120" spans="1:37" ht="20.25" customHeight="1" x14ac:dyDescent="0.2">
      <c r="A120" s="118"/>
      <c r="B120" s="118"/>
      <c r="C120" s="118"/>
      <c r="D120" s="118"/>
      <c r="E120" s="118"/>
      <c r="F120" s="118"/>
      <c r="G120" s="118"/>
      <c r="H120" s="12"/>
      <c r="I120" s="150"/>
      <c r="J120" s="122"/>
      <c r="K120" s="123"/>
      <c r="L120" s="118"/>
      <c r="M120" s="123"/>
      <c r="N120" s="125"/>
      <c r="O120" s="126"/>
      <c r="P120" s="12"/>
      <c r="Q120" s="12"/>
      <c r="R120" s="12"/>
      <c r="S120" s="13"/>
      <c r="T120" s="13"/>
      <c r="U120" s="13"/>
      <c r="V120" s="13"/>
      <c r="W120" s="13"/>
      <c r="X120" s="14"/>
      <c r="Y120" s="123"/>
      <c r="Z120" s="118"/>
      <c r="AA120" s="123"/>
      <c r="AB120" s="118"/>
      <c r="AC120" s="126"/>
      <c r="AD120" s="128"/>
      <c r="AE120" s="15"/>
      <c r="AF120" s="15"/>
      <c r="AG120" s="12"/>
      <c r="AH120" s="12"/>
      <c r="AI120" s="12"/>
      <c r="AJ120" s="127"/>
      <c r="AK120" s="127"/>
    </row>
    <row r="121" spans="1:37" ht="20.25" customHeight="1" x14ac:dyDescent="0.2">
      <c r="A121" s="118"/>
      <c r="B121" s="118"/>
      <c r="C121" s="118"/>
      <c r="D121" s="118"/>
      <c r="E121" s="118"/>
      <c r="F121" s="118"/>
      <c r="G121" s="118"/>
      <c r="H121" s="12"/>
      <c r="I121" s="150"/>
      <c r="J121" s="122"/>
      <c r="K121" s="123"/>
      <c r="L121" s="118"/>
      <c r="M121" s="123"/>
      <c r="N121" s="125"/>
      <c r="O121" s="126"/>
      <c r="P121" s="12"/>
      <c r="Q121" s="12"/>
      <c r="R121" s="12"/>
      <c r="S121" s="13"/>
      <c r="T121" s="13"/>
      <c r="U121" s="13"/>
      <c r="V121" s="13"/>
      <c r="W121" s="13"/>
      <c r="X121" s="14"/>
      <c r="Y121" s="123"/>
      <c r="Z121" s="118"/>
      <c r="AA121" s="123"/>
      <c r="AB121" s="118"/>
      <c r="AC121" s="126"/>
      <c r="AD121" s="128"/>
      <c r="AE121" s="15"/>
      <c r="AF121" s="15"/>
      <c r="AG121" s="12"/>
      <c r="AH121" s="12"/>
      <c r="AI121" s="12"/>
      <c r="AJ121" s="128"/>
      <c r="AK121" s="128"/>
    </row>
    <row r="122" spans="1:37" ht="20.25" customHeight="1" x14ac:dyDescent="0.2">
      <c r="A122" s="118"/>
      <c r="B122" s="118"/>
      <c r="C122" s="118"/>
      <c r="D122" s="118"/>
      <c r="E122" s="118"/>
      <c r="F122" s="118"/>
      <c r="G122" s="118"/>
      <c r="H122" s="12"/>
      <c r="I122" s="151"/>
      <c r="J122" s="122"/>
      <c r="K122" s="123"/>
      <c r="L122" s="118"/>
      <c r="M122" s="123"/>
      <c r="N122" s="125"/>
      <c r="O122" s="126"/>
      <c r="P122" s="12"/>
      <c r="Q122" s="12"/>
      <c r="R122" s="12"/>
      <c r="S122" s="13"/>
      <c r="T122" s="13"/>
      <c r="U122" s="13"/>
      <c r="V122" s="13"/>
      <c r="W122" s="13"/>
      <c r="X122" s="14"/>
      <c r="Y122" s="123"/>
      <c r="Z122" s="118"/>
      <c r="AA122" s="123"/>
      <c r="AB122" s="118"/>
      <c r="AC122" s="126"/>
      <c r="AD122" s="129"/>
      <c r="AE122" s="15"/>
      <c r="AF122" s="15"/>
      <c r="AG122" s="12"/>
      <c r="AH122" s="12"/>
      <c r="AI122" s="12"/>
      <c r="AJ122" s="129"/>
      <c r="AK122" s="129"/>
    </row>
    <row r="123" spans="1:37" ht="20.25" customHeight="1" x14ac:dyDescent="0.2">
      <c r="A123" s="118"/>
      <c r="B123" s="118"/>
      <c r="C123" s="118"/>
      <c r="D123" s="118"/>
      <c r="E123" s="118"/>
      <c r="F123" s="118"/>
      <c r="G123" s="118"/>
      <c r="H123" s="12"/>
      <c r="I123" s="149"/>
      <c r="J123" s="122"/>
      <c r="K123" s="123"/>
      <c r="L123" s="124"/>
      <c r="M123" s="123"/>
      <c r="N123" s="125"/>
      <c r="O123" s="126"/>
      <c r="P123" s="12"/>
      <c r="Q123" s="12"/>
      <c r="R123" s="12"/>
      <c r="S123" s="13"/>
      <c r="T123" s="13"/>
      <c r="U123" s="13"/>
      <c r="V123" s="13"/>
      <c r="W123" s="13"/>
      <c r="X123" s="14"/>
      <c r="Y123" s="123"/>
      <c r="Z123" s="124"/>
      <c r="AA123" s="123"/>
      <c r="AB123" s="124"/>
      <c r="AC123" s="126"/>
      <c r="AD123" s="127"/>
      <c r="AE123" s="15"/>
      <c r="AF123" s="15"/>
      <c r="AG123" s="12"/>
      <c r="AH123" s="12"/>
      <c r="AI123" s="12"/>
      <c r="AJ123" s="127"/>
      <c r="AK123" s="127"/>
    </row>
    <row r="124" spans="1:37" ht="20.25" customHeight="1" x14ac:dyDescent="0.2">
      <c r="A124" s="118"/>
      <c r="B124" s="118"/>
      <c r="C124" s="118"/>
      <c r="D124" s="118"/>
      <c r="E124" s="118"/>
      <c r="F124" s="118"/>
      <c r="G124" s="118"/>
      <c r="H124" s="12"/>
      <c r="I124" s="150"/>
      <c r="J124" s="122"/>
      <c r="K124" s="123"/>
      <c r="L124" s="118"/>
      <c r="M124" s="123"/>
      <c r="N124" s="125"/>
      <c r="O124" s="126"/>
      <c r="P124" s="12"/>
      <c r="Q124" s="12"/>
      <c r="R124" s="12"/>
      <c r="S124" s="13"/>
      <c r="T124" s="13"/>
      <c r="U124" s="13"/>
      <c r="V124" s="13"/>
      <c r="W124" s="13"/>
      <c r="X124" s="14"/>
      <c r="Y124" s="123"/>
      <c r="Z124" s="118"/>
      <c r="AA124" s="123"/>
      <c r="AB124" s="118"/>
      <c r="AC124" s="126"/>
      <c r="AD124" s="128"/>
      <c r="AE124" s="15"/>
      <c r="AF124" s="15"/>
      <c r="AG124" s="12"/>
      <c r="AH124" s="12"/>
      <c r="AI124" s="12"/>
      <c r="AJ124" s="128"/>
      <c r="AK124" s="128"/>
    </row>
    <row r="125" spans="1:37" ht="20.25" customHeight="1" x14ac:dyDescent="0.2">
      <c r="A125" s="118"/>
      <c r="B125" s="118"/>
      <c r="C125" s="118"/>
      <c r="D125" s="118"/>
      <c r="E125" s="118"/>
      <c r="F125" s="118"/>
      <c r="G125" s="118"/>
      <c r="H125" s="12"/>
      <c r="I125" s="150"/>
      <c r="J125" s="122"/>
      <c r="K125" s="123"/>
      <c r="L125" s="118"/>
      <c r="M125" s="123"/>
      <c r="N125" s="125"/>
      <c r="O125" s="126"/>
      <c r="P125" s="12"/>
      <c r="Q125" s="12"/>
      <c r="R125" s="12"/>
      <c r="S125" s="13"/>
      <c r="T125" s="13"/>
      <c r="U125" s="13"/>
      <c r="V125" s="13"/>
      <c r="W125" s="13"/>
      <c r="X125" s="14"/>
      <c r="Y125" s="123"/>
      <c r="Z125" s="118"/>
      <c r="AA125" s="123"/>
      <c r="AB125" s="118"/>
      <c r="AC125" s="126"/>
      <c r="AD125" s="128"/>
      <c r="AE125" s="15"/>
      <c r="AF125" s="15"/>
      <c r="AG125" s="12"/>
      <c r="AH125" s="12"/>
      <c r="AI125" s="12"/>
      <c r="AJ125" s="129"/>
      <c r="AK125" s="129"/>
    </row>
    <row r="126" spans="1:37" ht="20.25" customHeight="1" x14ac:dyDescent="0.2">
      <c r="A126" s="118"/>
      <c r="B126" s="118"/>
      <c r="C126" s="118"/>
      <c r="D126" s="118"/>
      <c r="E126" s="118"/>
      <c r="F126" s="118"/>
      <c r="G126" s="118"/>
      <c r="H126" s="12"/>
      <c r="I126" s="150"/>
      <c r="J126" s="122"/>
      <c r="K126" s="123"/>
      <c r="L126" s="118"/>
      <c r="M126" s="123"/>
      <c r="N126" s="125"/>
      <c r="O126" s="126"/>
      <c r="P126" s="12"/>
      <c r="Q126" s="12"/>
      <c r="R126" s="12"/>
      <c r="S126" s="13"/>
      <c r="T126" s="13"/>
      <c r="U126" s="13"/>
      <c r="V126" s="13"/>
      <c r="W126" s="13"/>
      <c r="X126" s="14"/>
      <c r="Y126" s="123"/>
      <c r="Z126" s="118"/>
      <c r="AA126" s="123"/>
      <c r="AB126" s="118"/>
      <c r="AC126" s="126"/>
      <c r="AD126" s="128"/>
      <c r="AE126" s="15"/>
      <c r="AF126" s="15"/>
      <c r="AG126" s="12"/>
      <c r="AH126" s="12"/>
      <c r="AI126" s="12"/>
      <c r="AJ126" s="127"/>
      <c r="AK126" s="127"/>
    </row>
    <row r="127" spans="1:37" ht="20.25" customHeight="1" x14ac:dyDescent="0.2">
      <c r="A127" s="118"/>
      <c r="B127" s="118"/>
      <c r="C127" s="118"/>
      <c r="D127" s="118"/>
      <c r="E127" s="118"/>
      <c r="F127" s="118"/>
      <c r="G127" s="118"/>
      <c r="H127" s="12"/>
      <c r="I127" s="150"/>
      <c r="J127" s="122"/>
      <c r="K127" s="123"/>
      <c r="L127" s="118"/>
      <c r="M127" s="123"/>
      <c r="N127" s="125"/>
      <c r="O127" s="126"/>
      <c r="P127" s="12"/>
      <c r="Q127" s="12"/>
      <c r="R127" s="12"/>
      <c r="S127" s="13"/>
      <c r="T127" s="13"/>
      <c r="U127" s="13"/>
      <c r="V127" s="13"/>
      <c r="W127" s="13"/>
      <c r="X127" s="14"/>
      <c r="Y127" s="123"/>
      <c r="Z127" s="118"/>
      <c r="AA127" s="123"/>
      <c r="AB127" s="118"/>
      <c r="AC127" s="126"/>
      <c r="AD127" s="128"/>
      <c r="AE127" s="15"/>
      <c r="AF127" s="15"/>
      <c r="AG127" s="12"/>
      <c r="AH127" s="12"/>
      <c r="AI127" s="12"/>
      <c r="AJ127" s="128"/>
      <c r="AK127" s="128"/>
    </row>
    <row r="128" spans="1:37" ht="20.25" customHeight="1" x14ac:dyDescent="0.2">
      <c r="A128" s="118"/>
      <c r="B128" s="118"/>
      <c r="C128" s="118"/>
      <c r="D128" s="118"/>
      <c r="E128" s="118"/>
      <c r="F128" s="118"/>
      <c r="G128" s="118"/>
      <c r="H128" s="12"/>
      <c r="I128" s="151"/>
      <c r="J128" s="122"/>
      <c r="K128" s="123"/>
      <c r="L128" s="118"/>
      <c r="M128" s="123"/>
      <c r="N128" s="125"/>
      <c r="O128" s="126"/>
      <c r="P128" s="12"/>
      <c r="Q128" s="12"/>
      <c r="R128" s="12"/>
      <c r="S128" s="13"/>
      <c r="T128" s="13"/>
      <c r="U128" s="13"/>
      <c r="V128" s="13"/>
      <c r="W128" s="13"/>
      <c r="X128" s="14"/>
      <c r="Y128" s="123"/>
      <c r="Z128" s="118"/>
      <c r="AA128" s="123"/>
      <c r="AB128" s="118"/>
      <c r="AC128" s="126"/>
      <c r="AD128" s="129"/>
      <c r="AE128" s="15"/>
      <c r="AF128" s="15"/>
      <c r="AG128" s="12"/>
      <c r="AH128" s="12"/>
      <c r="AI128" s="12"/>
      <c r="AJ128" s="129"/>
      <c r="AK128" s="129"/>
    </row>
    <row r="129" spans="1:37" ht="20.25" customHeight="1" x14ac:dyDescent="0.2">
      <c r="A129" s="118"/>
      <c r="B129" s="118"/>
      <c r="C129" s="118"/>
      <c r="D129" s="118"/>
      <c r="E129" s="118"/>
      <c r="F129" s="118"/>
      <c r="G129" s="118"/>
      <c r="H129" s="12"/>
      <c r="I129" s="149"/>
      <c r="J129" s="122"/>
      <c r="K129" s="123"/>
      <c r="L129" s="124"/>
      <c r="M129" s="123"/>
      <c r="N129" s="125"/>
      <c r="O129" s="126"/>
      <c r="P129" s="12"/>
      <c r="Q129" s="12"/>
      <c r="R129" s="12"/>
      <c r="S129" s="13"/>
      <c r="T129" s="13"/>
      <c r="U129" s="13"/>
      <c r="V129" s="13"/>
      <c r="W129" s="13"/>
      <c r="X129" s="14"/>
      <c r="Y129" s="123"/>
      <c r="Z129" s="124"/>
      <c r="AA129" s="123"/>
      <c r="AB129" s="124"/>
      <c r="AC129" s="126"/>
      <c r="AD129" s="127"/>
      <c r="AE129" s="15"/>
      <c r="AF129" s="15"/>
      <c r="AG129" s="12"/>
      <c r="AH129" s="12"/>
      <c r="AI129" s="12"/>
      <c r="AJ129" s="127"/>
      <c r="AK129" s="127"/>
    </row>
    <row r="130" spans="1:37" ht="20.25" customHeight="1" x14ac:dyDescent="0.2">
      <c r="A130" s="118"/>
      <c r="B130" s="118"/>
      <c r="C130" s="118"/>
      <c r="D130" s="118"/>
      <c r="E130" s="118"/>
      <c r="F130" s="118"/>
      <c r="G130" s="118"/>
      <c r="H130" s="12"/>
      <c r="I130" s="150"/>
      <c r="J130" s="122"/>
      <c r="K130" s="123"/>
      <c r="L130" s="118"/>
      <c r="M130" s="123"/>
      <c r="N130" s="125"/>
      <c r="O130" s="126"/>
      <c r="P130" s="12"/>
      <c r="Q130" s="12"/>
      <c r="R130" s="12"/>
      <c r="S130" s="13"/>
      <c r="T130" s="13"/>
      <c r="U130" s="13"/>
      <c r="V130" s="13"/>
      <c r="W130" s="13"/>
      <c r="X130" s="14"/>
      <c r="Y130" s="123"/>
      <c r="Z130" s="118"/>
      <c r="AA130" s="123"/>
      <c r="AB130" s="118"/>
      <c r="AC130" s="126"/>
      <c r="AD130" s="128"/>
      <c r="AE130" s="15"/>
      <c r="AF130" s="15"/>
      <c r="AG130" s="12"/>
      <c r="AH130" s="12"/>
      <c r="AI130" s="12"/>
      <c r="AJ130" s="128"/>
      <c r="AK130" s="128"/>
    </row>
    <row r="131" spans="1:37" ht="20.25" customHeight="1" x14ac:dyDescent="0.2">
      <c r="A131" s="118"/>
      <c r="B131" s="118"/>
      <c r="C131" s="118"/>
      <c r="D131" s="118"/>
      <c r="E131" s="118"/>
      <c r="F131" s="118"/>
      <c r="G131" s="118"/>
      <c r="H131" s="12"/>
      <c r="I131" s="150"/>
      <c r="J131" s="122"/>
      <c r="K131" s="123"/>
      <c r="L131" s="118"/>
      <c r="M131" s="123"/>
      <c r="N131" s="125"/>
      <c r="O131" s="126"/>
      <c r="P131" s="12"/>
      <c r="Q131" s="12"/>
      <c r="R131" s="12"/>
      <c r="S131" s="13"/>
      <c r="T131" s="13"/>
      <c r="U131" s="13"/>
      <c r="V131" s="13"/>
      <c r="W131" s="13"/>
      <c r="X131" s="14"/>
      <c r="Y131" s="123"/>
      <c r="Z131" s="118"/>
      <c r="AA131" s="123"/>
      <c r="AB131" s="118"/>
      <c r="AC131" s="126"/>
      <c r="AD131" s="128"/>
      <c r="AE131" s="15"/>
      <c r="AF131" s="15"/>
      <c r="AG131" s="12"/>
      <c r="AH131" s="12"/>
      <c r="AI131" s="12"/>
      <c r="AJ131" s="129"/>
      <c r="AK131" s="129"/>
    </row>
    <row r="132" spans="1:37" ht="20.25" customHeight="1" x14ac:dyDescent="0.2">
      <c r="A132" s="118"/>
      <c r="B132" s="118"/>
      <c r="C132" s="118"/>
      <c r="D132" s="118"/>
      <c r="E132" s="118"/>
      <c r="F132" s="118"/>
      <c r="G132" s="118"/>
      <c r="H132" s="12"/>
      <c r="I132" s="150"/>
      <c r="J132" s="122"/>
      <c r="K132" s="123"/>
      <c r="L132" s="118"/>
      <c r="M132" s="123"/>
      <c r="N132" s="125"/>
      <c r="O132" s="126"/>
      <c r="P132" s="12"/>
      <c r="Q132" s="12"/>
      <c r="R132" s="12"/>
      <c r="S132" s="13"/>
      <c r="T132" s="13"/>
      <c r="U132" s="13"/>
      <c r="V132" s="13"/>
      <c r="W132" s="13"/>
      <c r="X132" s="14"/>
      <c r="Y132" s="123"/>
      <c r="Z132" s="118"/>
      <c r="AA132" s="123"/>
      <c r="AB132" s="118"/>
      <c r="AC132" s="126"/>
      <c r="AD132" s="128"/>
      <c r="AE132" s="15"/>
      <c r="AF132" s="15"/>
      <c r="AG132" s="12"/>
      <c r="AH132" s="12"/>
      <c r="AI132" s="12"/>
      <c r="AJ132" s="127"/>
      <c r="AK132" s="127"/>
    </row>
    <row r="133" spans="1:37" ht="20.25" customHeight="1" x14ac:dyDescent="0.2">
      <c r="A133" s="118"/>
      <c r="B133" s="118"/>
      <c r="C133" s="118"/>
      <c r="D133" s="118"/>
      <c r="E133" s="118"/>
      <c r="F133" s="118"/>
      <c r="G133" s="118"/>
      <c r="H133" s="12"/>
      <c r="I133" s="150"/>
      <c r="J133" s="122"/>
      <c r="K133" s="123"/>
      <c r="L133" s="118"/>
      <c r="M133" s="123"/>
      <c r="N133" s="125"/>
      <c r="O133" s="126"/>
      <c r="P133" s="12"/>
      <c r="Q133" s="12"/>
      <c r="R133" s="12"/>
      <c r="S133" s="13"/>
      <c r="T133" s="13"/>
      <c r="U133" s="13"/>
      <c r="V133" s="13"/>
      <c r="W133" s="13"/>
      <c r="X133" s="14"/>
      <c r="Y133" s="123"/>
      <c r="Z133" s="118"/>
      <c r="AA133" s="123"/>
      <c r="AB133" s="118"/>
      <c r="AC133" s="126"/>
      <c r="AD133" s="128"/>
      <c r="AE133" s="15"/>
      <c r="AF133" s="15"/>
      <c r="AG133" s="12"/>
      <c r="AH133" s="12"/>
      <c r="AI133" s="12"/>
      <c r="AJ133" s="128"/>
      <c r="AK133" s="128"/>
    </row>
    <row r="134" spans="1:37" ht="20.25" customHeight="1" x14ac:dyDescent="0.2">
      <c r="A134" s="118"/>
      <c r="B134" s="118"/>
      <c r="C134" s="118"/>
      <c r="D134" s="118"/>
      <c r="E134" s="118"/>
      <c r="F134" s="118"/>
      <c r="G134" s="118"/>
      <c r="H134" s="12"/>
      <c r="I134" s="151"/>
      <c r="J134" s="122"/>
      <c r="K134" s="123"/>
      <c r="L134" s="118"/>
      <c r="M134" s="123"/>
      <c r="N134" s="125"/>
      <c r="O134" s="126"/>
      <c r="P134" s="12"/>
      <c r="Q134" s="12"/>
      <c r="R134" s="12"/>
      <c r="S134" s="13"/>
      <c r="T134" s="13"/>
      <c r="U134" s="13"/>
      <c r="V134" s="13"/>
      <c r="W134" s="13"/>
      <c r="X134" s="14"/>
      <c r="Y134" s="123"/>
      <c r="Z134" s="118"/>
      <c r="AA134" s="123"/>
      <c r="AB134" s="118"/>
      <c r="AC134" s="126"/>
      <c r="AD134" s="129"/>
      <c r="AE134" s="15"/>
      <c r="AF134" s="15"/>
      <c r="AG134" s="12"/>
      <c r="AH134" s="12"/>
      <c r="AI134" s="12"/>
      <c r="AJ134" s="129"/>
      <c r="AK134" s="129"/>
    </row>
    <row r="135" spans="1:37" ht="20.25" customHeight="1" x14ac:dyDescent="0.2">
      <c r="A135" s="118"/>
      <c r="B135" s="118"/>
      <c r="C135" s="118"/>
      <c r="D135" s="118"/>
      <c r="E135" s="118"/>
      <c r="F135" s="118"/>
      <c r="G135" s="118"/>
      <c r="H135" s="12"/>
      <c r="I135" s="149"/>
      <c r="J135" s="122"/>
      <c r="K135" s="123"/>
      <c r="L135" s="124"/>
      <c r="M135" s="123"/>
      <c r="N135" s="125"/>
      <c r="O135" s="126"/>
      <c r="P135" s="12"/>
      <c r="Q135" s="12"/>
      <c r="R135" s="12"/>
      <c r="S135" s="13"/>
      <c r="T135" s="13"/>
      <c r="U135" s="13"/>
      <c r="V135" s="13"/>
      <c r="W135" s="13"/>
      <c r="X135" s="14"/>
      <c r="Y135" s="123"/>
      <c r="Z135" s="124"/>
      <c r="AA135" s="123"/>
      <c r="AB135" s="124"/>
      <c r="AC135" s="126"/>
      <c r="AD135" s="127"/>
      <c r="AE135" s="15"/>
      <c r="AF135" s="15"/>
      <c r="AG135" s="12"/>
      <c r="AH135" s="12"/>
      <c r="AI135" s="12"/>
      <c r="AJ135" s="127"/>
      <c r="AK135" s="127"/>
    </row>
    <row r="136" spans="1:37" ht="20.25" customHeight="1" x14ac:dyDescent="0.2">
      <c r="A136" s="118"/>
      <c r="B136" s="118"/>
      <c r="C136" s="118"/>
      <c r="D136" s="118"/>
      <c r="E136" s="118"/>
      <c r="F136" s="118"/>
      <c r="G136" s="118"/>
      <c r="H136" s="12"/>
      <c r="I136" s="150"/>
      <c r="J136" s="122"/>
      <c r="K136" s="123"/>
      <c r="L136" s="118"/>
      <c r="M136" s="123"/>
      <c r="N136" s="125"/>
      <c r="O136" s="126"/>
      <c r="P136" s="12"/>
      <c r="Q136" s="12"/>
      <c r="R136" s="12"/>
      <c r="S136" s="13"/>
      <c r="T136" s="13"/>
      <c r="U136" s="13"/>
      <c r="V136" s="13"/>
      <c r="W136" s="13"/>
      <c r="X136" s="14"/>
      <c r="Y136" s="123"/>
      <c r="Z136" s="118"/>
      <c r="AA136" s="123"/>
      <c r="AB136" s="118"/>
      <c r="AC136" s="126"/>
      <c r="AD136" s="128"/>
      <c r="AE136" s="15"/>
      <c r="AF136" s="15"/>
      <c r="AG136" s="12"/>
      <c r="AH136" s="12"/>
      <c r="AI136" s="12"/>
      <c r="AJ136" s="128"/>
      <c r="AK136" s="128"/>
    </row>
    <row r="137" spans="1:37" ht="20.25" customHeight="1" x14ac:dyDescent="0.2">
      <c r="A137" s="118"/>
      <c r="B137" s="118"/>
      <c r="C137" s="118"/>
      <c r="D137" s="118"/>
      <c r="E137" s="118"/>
      <c r="F137" s="118"/>
      <c r="G137" s="118"/>
      <c r="H137" s="12"/>
      <c r="I137" s="150"/>
      <c r="J137" s="122"/>
      <c r="K137" s="123"/>
      <c r="L137" s="118"/>
      <c r="M137" s="123"/>
      <c r="N137" s="125"/>
      <c r="O137" s="126"/>
      <c r="P137" s="12"/>
      <c r="Q137" s="12"/>
      <c r="R137" s="12"/>
      <c r="S137" s="13"/>
      <c r="T137" s="13"/>
      <c r="U137" s="13"/>
      <c r="V137" s="13"/>
      <c r="W137" s="13"/>
      <c r="X137" s="14"/>
      <c r="Y137" s="123"/>
      <c r="Z137" s="118"/>
      <c r="AA137" s="123"/>
      <c r="AB137" s="118"/>
      <c r="AC137" s="126"/>
      <c r="AD137" s="128"/>
      <c r="AE137" s="15"/>
      <c r="AF137" s="15"/>
      <c r="AG137" s="12"/>
      <c r="AH137" s="12"/>
      <c r="AI137" s="12"/>
      <c r="AJ137" s="129"/>
      <c r="AK137" s="129"/>
    </row>
    <row r="138" spans="1:37" ht="20.25" customHeight="1" x14ac:dyDescent="0.2">
      <c r="A138" s="118"/>
      <c r="B138" s="118"/>
      <c r="C138" s="118"/>
      <c r="D138" s="118"/>
      <c r="E138" s="118"/>
      <c r="F138" s="118"/>
      <c r="G138" s="118"/>
      <c r="H138" s="12"/>
      <c r="I138" s="150"/>
      <c r="J138" s="122"/>
      <c r="K138" s="123"/>
      <c r="L138" s="118"/>
      <c r="M138" s="123"/>
      <c r="N138" s="125"/>
      <c r="O138" s="126"/>
      <c r="P138" s="12"/>
      <c r="Q138" s="12"/>
      <c r="R138" s="12"/>
      <c r="S138" s="13"/>
      <c r="T138" s="13"/>
      <c r="U138" s="13"/>
      <c r="V138" s="13"/>
      <c r="W138" s="13"/>
      <c r="X138" s="14"/>
      <c r="Y138" s="123"/>
      <c r="Z138" s="118"/>
      <c r="AA138" s="123"/>
      <c r="AB138" s="118"/>
      <c r="AC138" s="126"/>
      <c r="AD138" s="128"/>
      <c r="AE138" s="15"/>
      <c r="AF138" s="15"/>
      <c r="AG138" s="12"/>
      <c r="AH138" s="12"/>
      <c r="AI138" s="12"/>
      <c r="AJ138" s="127"/>
      <c r="AK138" s="127"/>
    </row>
    <row r="139" spans="1:37" ht="20.25" customHeight="1" x14ac:dyDescent="0.2">
      <c r="A139" s="118"/>
      <c r="B139" s="118"/>
      <c r="C139" s="118"/>
      <c r="D139" s="118"/>
      <c r="E139" s="118"/>
      <c r="F139" s="118"/>
      <c r="G139" s="118"/>
      <c r="H139" s="12"/>
      <c r="I139" s="150"/>
      <c r="J139" s="122"/>
      <c r="K139" s="123"/>
      <c r="L139" s="118"/>
      <c r="M139" s="123"/>
      <c r="N139" s="125"/>
      <c r="O139" s="126"/>
      <c r="P139" s="12"/>
      <c r="Q139" s="12"/>
      <c r="R139" s="12"/>
      <c r="S139" s="13"/>
      <c r="T139" s="13"/>
      <c r="U139" s="13"/>
      <c r="V139" s="13"/>
      <c r="W139" s="13"/>
      <c r="X139" s="14"/>
      <c r="Y139" s="123"/>
      <c r="Z139" s="118"/>
      <c r="AA139" s="123"/>
      <c r="AB139" s="118"/>
      <c r="AC139" s="126"/>
      <c r="AD139" s="128"/>
      <c r="AE139" s="15"/>
      <c r="AF139" s="15"/>
      <c r="AG139" s="12"/>
      <c r="AH139" s="12"/>
      <c r="AI139" s="12"/>
      <c r="AJ139" s="128"/>
      <c r="AK139" s="128"/>
    </row>
    <row r="140" spans="1:37" ht="20.25" customHeight="1" x14ac:dyDescent="0.2">
      <c r="A140" s="118"/>
      <c r="B140" s="118"/>
      <c r="C140" s="118"/>
      <c r="D140" s="118"/>
      <c r="E140" s="118"/>
      <c r="F140" s="118"/>
      <c r="G140" s="118"/>
      <c r="H140" s="12"/>
      <c r="I140" s="151"/>
      <c r="J140" s="122"/>
      <c r="K140" s="123"/>
      <c r="L140" s="118"/>
      <c r="M140" s="123"/>
      <c r="N140" s="125"/>
      <c r="O140" s="126"/>
      <c r="P140" s="12"/>
      <c r="Q140" s="12"/>
      <c r="R140" s="12"/>
      <c r="S140" s="13"/>
      <c r="T140" s="13"/>
      <c r="U140" s="13"/>
      <c r="V140" s="13"/>
      <c r="W140" s="13"/>
      <c r="X140" s="14"/>
      <c r="Y140" s="123"/>
      <c r="Z140" s="118"/>
      <c r="AA140" s="123"/>
      <c r="AB140" s="118"/>
      <c r="AC140" s="126"/>
      <c r="AD140" s="129"/>
      <c r="AE140" s="15"/>
      <c r="AF140" s="15"/>
      <c r="AG140" s="12"/>
      <c r="AH140" s="12"/>
      <c r="AI140" s="12"/>
      <c r="AJ140" s="129"/>
      <c r="AK140" s="129"/>
    </row>
    <row r="141" spans="1:37" ht="20.25" customHeight="1" x14ac:dyDescent="0.2">
      <c r="A141" s="118"/>
      <c r="B141" s="118"/>
      <c r="C141" s="118"/>
      <c r="D141" s="118"/>
      <c r="E141" s="118"/>
      <c r="F141" s="118"/>
      <c r="G141" s="118"/>
      <c r="H141" s="12"/>
      <c r="I141" s="149"/>
      <c r="J141" s="122"/>
      <c r="K141" s="123"/>
      <c r="L141" s="124"/>
      <c r="M141" s="123"/>
      <c r="N141" s="125"/>
      <c r="O141" s="126"/>
      <c r="P141" s="12"/>
      <c r="Q141" s="12"/>
      <c r="R141" s="12"/>
      <c r="S141" s="13"/>
      <c r="T141" s="13"/>
      <c r="U141" s="13"/>
      <c r="V141" s="13"/>
      <c r="W141" s="13"/>
      <c r="X141" s="14"/>
      <c r="Y141" s="123"/>
      <c r="Z141" s="124"/>
      <c r="AA141" s="123"/>
      <c r="AB141" s="124"/>
      <c r="AC141" s="126"/>
      <c r="AD141" s="127"/>
      <c r="AE141" s="15"/>
      <c r="AF141" s="15"/>
      <c r="AG141" s="12"/>
      <c r="AH141" s="12"/>
      <c r="AI141" s="12"/>
      <c r="AJ141" s="127"/>
      <c r="AK141" s="127"/>
    </row>
    <row r="142" spans="1:37" ht="20.25" customHeight="1" x14ac:dyDescent="0.2">
      <c r="A142" s="118"/>
      <c r="B142" s="118"/>
      <c r="C142" s="118"/>
      <c r="D142" s="118"/>
      <c r="E142" s="118"/>
      <c r="F142" s="118"/>
      <c r="G142" s="118"/>
      <c r="H142" s="12"/>
      <c r="I142" s="150"/>
      <c r="J142" s="122"/>
      <c r="K142" s="123"/>
      <c r="L142" s="118"/>
      <c r="M142" s="123"/>
      <c r="N142" s="125"/>
      <c r="O142" s="126"/>
      <c r="P142" s="12"/>
      <c r="Q142" s="12"/>
      <c r="R142" s="12"/>
      <c r="S142" s="13"/>
      <c r="T142" s="13"/>
      <c r="U142" s="13"/>
      <c r="V142" s="13"/>
      <c r="W142" s="13"/>
      <c r="X142" s="14"/>
      <c r="Y142" s="123"/>
      <c r="Z142" s="118"/>
      <c r="AA142" s="123"/>
      <c r="AB142" s="118"/>
      <c r="AC142" s="126"/>
      <c r="AD142" s="128"/>
      <c r="AE142" s="15"/>
      <c r="AF142" s="15"/>
      <c r="AG142" s="12"/>
      <c r="AH142" s="12"/>
      <c r="AI142" s="12"/>
      <c r="AJ142" s="128"/>
      <c r="AK142" s="128"/>
    </row>
    <row r="143" spans="1:37" ht="20.25" customHeight="1" x14ac:dyDescent="0.2">
      <c r="A143" s="118"/>
      <c r="B143" s="118"/>
      <c r="C143" s="118"/>
      <c r="D143" s="118"/>
      <c r="E143" s="118"/>
      <c r="F143" s="118"/>
      <c r="G143" s="118"/>
      <c r="H143" s="12"/>
      <c r="I143" s="150"/>
      <c r="J143" s="122"/>
      <c r="K143" s="123"/>
      <c r="L143" s="118"/>
      <c r="M143" s="123"/>
      <c r="N143" s="125"/>
      <c r="O143" s="126"/>
      <c r="P143" s="12"/>
      <c r="Q143" s="12"/>
      <c r="R143" s="12"/>
      <c r="S143" s="13"/>
      <c r="T143" s="13"/>
      <c r="U143" s="13"/>
      <c r="V143" s="13"/>
      <c r="W143" s="13"/>
      <c r="X143" s="14"/>
      <c r="Y143" s="123"/>
      <c r="Z143" s="118"/>
      <c r="AA143" s="123"/>
      <c r="AB143" s="118"/>
      <c r="AC143" s="126"/>
      <c r="AD143" s="128"/>
      <c r="AE143" s="15"/>
      <c r="AF143" s="15"/>
      <c r="AG143" s="12"/>
      <c r="AH143" s="12"/>
      <c r="AI143" s="12"/>
      <c r="AJ143" s="129"/>
      <c r="AK143" s="129"/>
    </row>
    <row r="144" spans="1:37" ht="20.25" customHeight="1" x14ac:dyDescent="0.2">
      <c r="A144" s="118"/>
      <c r="B144" s="118"/>
      <c r="C144" s="118"/>
      <c r="D144" s="118"/>
      <c r="E144" s="118"/>
      <c r="F144" s="118"/>
      <c r="G144" s="118"/>
      <c r="H144" s="12"/>
      <c r="I144" s="150"/>
      <c r="J144" s="122"/>
      <c r="K144" s="123"/>
      <c r="L144" s="118"/>
      <c r="M144" s="123"/>
      <c r="N144" s="125"/>
      <c r="O144" s="126"/>
      <c r="P144" s="12"/>
      <c r="Q144" s="12"/>
      <c r="R144" s="12"/>
      <c r="S144" s="13"/>
      <c r="T144" s="13"/>
      <c r="U144" s="13"/>
      <c r="V144" s="13"/>
      <c r="W144" s="13"/>
      <c r="X144" s="14"/>
      <c r="Y144" s="123"/>
      <c r="Z144" s="118"/>
      <c r="AA144" s="123"/>
      <c r="AB144" s="118"/>
      <c r="AC144" s="126"/>
      <c r="AD144" s="128"/>
      <c r="AE144" s="15"/>
      <c r="AF144" s="15"/>
      <c r="AG144" s="12"/>
      <c r="AH144" s="12"/>
      <c r="AI144" s="12"/>
      <c r="AJ144" s="127"/>
      <c r="AK144" s="127"/>
    </row>
    <row r="145" spans="1:37" ht="20.25" customHeight="1" x14ac:dyDescent="0.2">
      <c r="A145" s="118"/>
      <c r="B145" s="118"/>
      <c r="C145" s="118"/>
      <c r="D145" s="118"/>
      <c r="E145" s="118"/>
      <c r="F145" s="118"/>
      <c r="G145" s="118"/>
      <c r="H145" s="12"/>
      <c r="I145" s="150"/>
      <c r="J145" s="122"/>
      <c r="K145" s="123"/>
      <c r="L145" s="118"/>
      <c r="M145" s="123"/>
      <c r="N145" s="125"/>
      <c r="O145" s="126"/>
      <c r="P145" s="12"/>
      <c r="Q145" s="12"/>
      <c r="R145" s="12"/>
      <c r="S145" s="13"/>
      <c r="T145" s="13"/>
      <c r="U145" s="13"/>
      <c r="V145" s="13"/>
      <c r="W145" s="13"/>
      <c r="X145" s="14"/>
      <c r="Y145" s="123"/>
      <c r="Z145" s="118"/>
      <c r="AA145" s="123"/>
      <c r="AB145" s="118"/>
      <c r="AC145" s="126"/>
      <c r="AD145" s="128"/>
      <c r="AE145" s="15"/>
      <c r="AF145" s="15"/>
      <c r="AG145" s="12"/>
      <c r="AH145" s="12"/>
      <c r="AI145" s="12"/>
      <c r="AJ145" s="128"/>
      <c r="AK145" s="128"/>
    </row>
    <row r="146" spans="1:37" ht="20.25" customHeight="1" x14ac:dyDescent="0.2">
      <c r="A146" s="118"/>
      <c r="B146" s="118"/>
      <c r="C146" s="118"/>
      <c r="D146" s="118"/>
      <c r="E146" s="118"/>
      <c r="F146" s="118"/>
      <c r="G146" s="118"/>
      <c r="H146" s="12"/>
      <c r="I146" s="151"/>
      <c r="J146" s="122"/>
      <c r="K146" s="123"/>
      <c r="L146" s="118"/>
      <c r="M146" s="123"/>
      <c r="N146" s="125"/>
      <c r="O146" s="126"/>
      <c r="P146" s="12"/>
      <c r="Q146" s="12"/>
      <c r="R146" s="12"/>
      <c r="S146" s="13"/>
      <c r="T146" s="13"/>
      <c r="U146" s="13"/>
      <c r="V146" s="13"/>
      <c r="W146" s="13"/>
      <c r="X146" s="14"/>
      <c r="Y146" s="123"/>
      <c r="Z146" s="118"/>
      <c r="AA146" s="123"/>
      <c r="AB146" s="118"/>
      <c r="AC146" s="126"/>
      <c r="AD146" s="129"/>
      <c r="AE146" s="15"/>
      <c r="AF146" s="15"/>
      <c r="AG146" s="12"/>
      <c r="AH146" s="12"/>
      <c r="AI146" s="12"/>
      <c r="AJ146" s="129"/>
      <c r="AK146" s="129"/>
    </row>
    <row r="147" spans="1:37" ht="20.25" customHeight="1" x14ac:dyDescent="0.2">
      <c r="A147" s="118"/>
      <c r="B147" s="118"/>
      <c r="C147" s="118"/>
      <c r="D147" s="118"/>
      <c r="E147" s="118"/>
      <c r="F147" s="118"/>
      <c r="G147" s="118"/>
      <c r="H147" s="12"/>
      <c r="I147" s="149"/>
      <c r="J147" s="122"/>
      <c r="K147" s="123"/>
      <c r="L147" s="124"/>
      <c r="M147" s="123"/>
      <c r="N147" s="125"/>
      <c r="O147" s="126"/>
      <c r="P147" s="12"/>
      <c r="Q147" s="12"/>
      <c r="R147" s="12"/>
      <c r="S147" s="13"/>
      <c r="T147" s="13"/>
      <c r="U147" s="13"/>
      <c r="V147" s="13"/>
      <c r="W147" s="13"/>
      <c r="X147" s="14"/>
      <c r="Y147" s="123"/>
      <c r="Z147" s="124"/>
      <c r="AA147" s="123"/>
      <c r="AB147" s="124"/>
      <c r="AC147" s="126"/>
      <c r="AD147" s="127"/>
      <c r="AE147" s="15"/>
      <c r="AF147" s="15"/>
      <c r="AG147" s="12"/>
      <c r="AH147" s="12"/>
      <c r="AI147" s="12"/>
      <c r="AJ147" s="127"/>
      <c r="AK147" s="127"/>
    </row>
    <row r="148" spans="1:37" ht="20.25" customHeight="1" x14ac:dyDescent="0.2">
      <c r="A148" s="118"/>
      <c r="B148" s="118"/>
      <c r="C148" s="118"/>
      <c r="D148" s="118"/>
      <c r="E148" s="118"/>
      <c r="F148" s="118"/>
      <c r="G148" s="118"/>
      <c r="H148" s="12"/>
      <c r="I148" s="150"/>
      <c r="J148" s="122"/>
      <c r="K148" s="123"/>
      <c r="L148" s="118"/>
      <c r="M148" s="123"/>
      <c r="N148" s="125"/>
      <c r="O148" s="126"/>
      <c r="P148" s="12"/>
      <c r="Q148" s="12"/>
      <c r="R148" s="12"/>
      <c r="S148" s="13"/>
      <c r="T148" s="13"/>
      <c r="U148" s="13"/>
      <c r="V148" s="13"/>
      <c r="W148" s="13"/>
      <c r="X148" s="14"/>
      <c r="Y148" s="123"/>
      <c r="Z148" s="118"/>
      <c r="AA148" s="123"/>
      <c r="AB148" s="118"/>
      <c r="AC148" s="126"/>
      <c r="AD148" s="128"/>
      <c r="AE148" s="15"/>
      <c r="AF148" s="15"/>
      <c r="AG148" s="12"/>
      <c r="AH148" s="12"/>
      <c r="AI148" s="12"/>
      <c r="AJ148" s="128"/>
      <c r="AK148" s="128"/>
    </row>
    <row r="149" spans="1:37" ht="20.25" customHeight="1" x14ac:dyDescent="0.2">
      <c r="A149" s="118"/>
      <c r="B149" s="118"/>
      <c r="C149" s="118"/>
      <c r="D149" s="118"/>
      <c r="E149" s="118"/>
      <c r="F149" s="118"/>
      <c r="G149" s="118"/>
      <c r="H149" s="12"/>
      <c r="I149" s="150"/>
      <c r="J149" s="122"/>
      <c r="K149" s="123"/>
      <c r="L149" s="118"/>
      <c r="M149" s="123"/>
      <c r="N149" s="125"/>
      <c r="O149" s="126"/>
      <c r="P149" s="12"/>
      <c r="Q149" s="12"/>
      <c r="R149" s="12"/>
      <c r="S149" s="13"/>
      <c r="T149" s="13"/>
      <c r="U149" s="13"/>
      <c r="V149" s="13"/>
      <c r="W149" s="13"/>
      <c r="X149" s="14"/>
      <c r="Y149" s="123"/>
      <c r="Z149" s="118"/>
      <c r="AA149" s="123"/>
      <c r="AB149" s="118"/>
      <c r="AC149" s="126"/>
      <c r="AD149" s="128"/>
      <c r="AE149" s="15"/>
      <c r="AF149" s="15"/>
      <c r="AG149" s="12"/>
      <c r="AH149" s="12"/>
      <c r="AI149" s="12"/>
      <c r="AJ149" s="129"/>
      <c r="AK149" s="129"/>
    </row>
    <row r="150" spans="1:37" ht="20.25" customHeight="1" x14ac:dyDescent="0.2">
      <c r="A150" s="118"/>
      <c r="B150" s="118"/>
      <c r="C150" s="118"/>
      <c r="D150" s="118"/>
      <c r="E150" s="118"/>
      <c r="F150" s="118"/>
      <c r="G150" s="118"/>
      <c r="H150" s="12"/>
      <c r="I150" s="150"/>
      <c r="J150" s="122"/>
      <c r="K150" s="123"/>
      <c r="L150" s="118"/>
      <c r="M150" s="123"/>
      <c r="N150" s="125"/>
      <c r="O150" s="126"/>
      <c r="P150" s="12"/>
      <c r="Q150" s="12"/>
      <c r="R150" s="12"/>
      <c r="S150" s="13"/>
      <c r="T150" s="13"/>
      <c r="U150" s="13"/>
      <c r="V150" s="13"/>
      <c r="W150" s="13"/>
      <c r="X150" s="14"/>
      <c r="Y150" s="123"/>
      <c r="Z150" s="118"/>
      <c r="AA150" s="123"/>
      <c r="AB150" s="118"/>
      <c r="AC150" s="126"/>
      <c r="AD150" s="128"/>
      <c r="AE150" s="15"/>
      <c r="AF150" s="15"/>
      <c r="AG150" s="12"/>
      <c r="AH150" s="12"/>
      <c r="AI150" s="12"/>
      <c r="AJ150" s="127"/>
      <c r="AK150" s="127"/>
    </row>
    <row r="151" spans="1:37" ht="20.25" customHeight="1" x14ac:dyDescent="0.2">
      <c r="A151" s="118"/>
      <c r="B151" s="118"/>
      <c r="C151" s="118"/>
      <c r="D151" s="118"/>
      <c r="E151" s="118"/>
      <c r="F151" s="118"/>
      <c r="G151" s="118"/>
      <c r="H151" s="12"/>
      <c r="I151" s="150"/>
      <c r="J151" s="122"/>
      <c r="K151" s="123"/>
      <c r="L151" s="118"/>
      <c r="M151" s="123"/>
      <c r="N151" s="125"/>
      <c r="O151" s="126"/>
      <c r="P151" s="12"/>
      <c r="Q151" s="12"/>
      <c r="R151" s="12"/>
      <c r="S151" s="13"/>
      <c r="T151" s="13"/>
      <c r="U151" s="13"/>
      <c r="V151" s="13"/>
      <c r="W151" s="13"/>
      <c r="X151" s="14"/>
      <c r="Y151" s="123"/>
      <c r="Z151" s="118"/>
      <c r="AA151" s="123"/>
      <c r="AB151" s="118"/>
      <c r="AC151" s="126"/>
      <c r="AD151" s="128"/>
      <c r="AE151" s="15"/>
      <c r="AF151" s="15"/>
      <c r="AG151" s="12"/>
      <c r="AH151" s="12"/>
      <c r="AI151" s="12"/>
      <c r="AJ151" s="128"/>
      <c r="AK151" s="128"/>
    </row>
    <row r="152" spans="1:37" ht="20.25" customHeight="1" x14ac:dyDescent="0.2">
      <c r="A152" s="118"/>
      <c r="B152" s="118"/>
      <c r="C152" s="118"/>
      <c r="D152" s="118"/>
      <c r="E152" s="118"/>
      <c r="F152" s="118"/>
      <c r="G152" s="118"/>
      <c r="H152" s="12"/>
      <c r="I152" s="151"/>
      <c r="J152" s="122"/>
      <c r="K152" s="123"/>
      <c r="L152" s="118"/>
      <c r="M152" s="123"/>
      <c r="N152" s="125"/>
      <c r="O152" s="126"/>
      <c r="P152" s="12"/>
      <c r="Q152" s="12"/>
      <c r="R152" s="12"/>
      <c r="S152" s="13"/>
      <c r="T152" s="13"/>
      <c r="U152" s="13"/>
      <c r="V152" s="13"/>
      <c r="W152" s="13"/>
      <c r="X152" s="14"/>
      <c r="Y152" s="123"/>
      <c r="Z152" s="118"/>
      <c r="AA152" s="123"/>
      <c r="AB152" s="118"/>
      <c r="AC152" s="126"/>
      <c r="AD152" s="129"/>
      <c r="AE152" s="15"/>
      <c r="AF152" s="15"/>
      <c r="AG152" s="12"/>
      <c r="AH152" s="12"/>
      <c r="AI152" s="12"/>
      <c r="AJ152" s="129"/>
      <c r="AK152" s="129"/>
    </row>
    <row r="153" spans="1:37" ht="20.25" customHeight="1" x14ac:dyDescent="0.2">
      <c r="A153" s="118"/>
      <c r="B153" s="118"/>
      <c r="C153" s="118"/>
      <c r="D153" s="118"/>
      <c r="E153" s="118"/>
      <c r="F153" s="118"/>
      <c r="G153" s="118"/>
      <c r="H153" s="12"/>
      <c r="I153" s="149"/>
      <c r="J153" s="122"/>
      <c r="K153" s="123"/>
      <c r="L153" s="124"/>
      <c r="M153" s="123"/>
      <c r="N153" s="125"/>
      <c r="O153" s="126"/>
      <c r="P153" s="12"/>
      <c r="Q153" s="12"/>
      <c r="R153" s="12"/>
      <c r="S153" s="13"/>
      <c r="T153" s="13"/>
      <c r="U153" s="13"/>
      <c r="V153" s="13"/>
      <c r="W153" s="13"/>
      <c r="X153" s="14"/>
      <c r="Y153" s="123"/>
      <c r="Z153" s="124"/>
      <c r="AA153" s="123"/>
      <c r="AB153" s="124"/>
      <c r="AC153" s="126"/>
      <c r="AD153" s="127"/>
      <c r="AE153" s="15"/>
      <c r="AF153" s="15"/>
      <c r="AG153" s="12"/>
      <c r="AH153" s="12"/>
      <c r="AI153" s="12"/>
      <c r="AJ153" s="127"/>
      <c r="AK153" s="127"/>
    </row>
    <row r="154" spans="1:37" ht="20.25" customHeight="1" x14ac:dyDescent="0.2">
      <c r="A154" s="118"/>
      <c r="B154" s="118"/>
      <c r="C154" s="118"/>
      <c r="D154" s="118"/>
      <c r="E154" s="118"/>
      <c r="F154" s="118"/>
      <c r="G154" s="118"/>
      <c r="H154" s="12"/>
      <c r="I154" s="150"/>
      <c r="J154" s="122"/>
      <c r="K154" s="123"/>
      <c r="L154" s="118"/>
      <c r="M154" s="123"/>
      <c r="N154" s="125"/>
      <c r="O154" s="126"/>
      <c r="P154" s="12"/>
      <c r="Q154" s="12"/>
      <c r="R154" s="12"/>
      <c r="S154" s="13"/>
      <c r="T154" s="13"/>
      <c r="U154" s="13"/>
      <c r="V154" s="13"/>
      <c r="W154" s="13"/>
      <c r="X154" s="14"/>
      <c r="Y154" s="123"/>
      <c r="Z154" s="118"/>
      <c r="AA154" s="123"/>
      <c r="AB154" s="118"/>
      <c r="AC154" s="126"/>
      <c r="AD154" s="128"/>
      <c r="AE154" s="15"/>
      <c r="AF154" s="15"/>
      <c r="AG154" s="12"/>
      <c r="AH154" s="12"/>
      <c r="AI154" s="12"/>
      <c r="AJ154" s="128"/>
      <c r="AK154" s="128"/>
    </row>
    <row r="155" spans="1:37" ht="20.25" customHeight="1" x14ac:dyDescent="0.2">
      <c r="A155" s="118"/>
      <c r="B155" s="118"/>
      <c r="C155" s="118"/>
      <c r="D155" s="118"/>
      <c r="E155" s="118"/>
      <c r="F155" s="118"/>
      <c r="G155" s="118"/>
      <c r="H155" s="12"/>
      <c r="I155" s="150"/>
      <c r="J155" s="122"/>
      <c r="K155" s="123"/>
      <c r="L155" s="118"/>
      <c r="M155" s="123"/>
      <c r="N155" s="125"/>
      <c r="O155" s="126"/>
      <c r="P155" s="12"/>
      <c r="Q155" s="12"/>
      <c r="R155" s="12"/>
      <c r="S155" s="13"/>
      <c r="T155" s="13"/>
      <c r="U155" s="13"/>
      <c r="V155" s="13"/>
      <c r="W155" s="13"/>
      <c r="X155" s="14"/>
      <c r="Y155" s="123"/>
      <c r="Z155" s="118"/>
      <c r="AA155" s="123"/>
      <c r="AB155" s="118"/>
      <c r="AC155" s="126"/>
      <c r="AD155" s="128"/>
      <c r="AE155" s="15"/>
      <c r="AF155" s="15"/>
      <c r="AG155" s="12"/>
      <c r="AH155" s="12"/>
      <c r="AI155" s="12"/>
      <c r="AJ155" s="129"/>
      <c r="AK155" s="129"/>
    </row>
    <row r="156" spans="1:37" ht="20.25" customHeight="1" x14ac:dyDescent="0.2">
      <c r="A156" s="118"/>
      <c r="B156" s="118"/>
      <c r="C156" s="118"/>
      <c r="D156" s="118"/>
      <c r="E156" s="118"/>
      <c r="F156" s="118"/>
      <c r="G156" s="118"/>
      <c r="H156" s="12"/>
      <c r="I156" s="150"/>
      <c r="J156" s="122"/>
      <c r="K156" s="123"/>
      <c r="L156" s="118"/>
      <c r="M156" s="123"/>
      <c r="N156" s="125"/>
      <c r="O156" s="126"/>
      <c r="P156" s="12"/>
      <c r="Q156" s="12"/>
      <c r="R156" s="12"/>
      <c r="S156" s="13"/>
      <c r="T156" s="13"/>
      <c r="U156" s="13"/>
      <c r="V156" s="13"/>
      <c r="W156" s="13"/>
      <c r="X156" s="14"/>
      <c r="Y156" s="123"/>
      <c r="Z156" s="118"/>
      <c r="AA156" s="123"/>
      <c r="AB156" s="118"/>
      <c r="AC156" s="126"/>
      <c r="AD156" s="128"/>
      <c r="AE156" s="15"/>
      <c r="AF156" s="15"/>
      <c r="AG156" s="12"/>
      <c r="AH156" s="12"/>
      <c r="AI156" s="12"/>
      <c r="AJ156" s="127"/>
      <c r="AK156" s="127"/>
    </row>
    <row r="157" spans="1:37" ht="20.25" customHeight="1" x14ac:dyDescent="0.2">
      <c r="A157" s="118"/>
      <c r="B157" s="118"/>
      <c r="C157" s="118"/>
      <c r="D157" s="118"/>
      <c r="E157" s="118"/>
      <c r="F157" s="118"/>
      <c r="G157" s="118"/>
      <c r="H157" s="12"/>
      <c r="I157" s="150"/>
      <c r="J157" s="122"/>
      <c r="K157" s="123"/>
      <c r="L157" s="118"/>
      <c r="M157" s="123"/>
      <c r="N157" s="125"/>
      <c r="O157" s="126"/>
      <c r="P157" s="12"/>
      <c r="Q157" s="12"/>
      <c r="R157" s="12"/>
      <c r="S157" s="13"/>
      <c r="T157" s="13"/>
      <c r="U157" s="13"/>
      <c r="V157" s="13"/>
      <c r="W157" s="13"/>
      <c r="X157" s="14"/>
      <c r="Y157" s="123"/>
      <c r="Z157" s="118"/>
      <c r="AA157" s="123"/>
      <c r="AB157" s="118"/>
      <c r="AC157" s="126"/>
      <c r="AD157" s="128"/>
      <c r="AE157" s="15"/>
      <c r="AF157" s="15"/>
      <c r="AG157" s="12"/>
      <c r="AH157" s="12"/>
      <c r="AI157" s="12"/>
      <c r="AJ157" s="128"/>
      <c r="AK157" s="128"/>
    </row>
    <row r="158" spans="1:37" ht="20.25" customHeight="1" x14ac:dyDescent="0.2">
      <c r="A158" s="118"/>
      <c r="B158" s="118"/>
      <c r="C158" s="118"/>
      <c r="D158" s="118"/>
      <c r="E158" s="118"/>
      <c r="F158" s="118"/>
      <c r="G158" s="118"/>
      <c r="H158" s="12"/>
      <c r="I158" s="151"/>
      <c r="J158" s="122"/>
      <c r="K158" s="123"/>
      <c r="L158" s="118"/>
      <c r="M158" s="123"/>
      <c r="N158" s="125"/>
      <c r="O158" s="126"/>
      <c r="P158" s="12"/>
      <c r="Q158" s="12"/>
      <c r="R158" s="12"/>
      <c r="S158" s="13"/>
      <c r="T158" s="13"/>
      <c r="U158" s="13"/>
      <c r="V158" s="13"/>
      <c r="W158" s="13"/>
      <c r="X158" s="14"/>
      <c r="Y158" s="123"/>
      <c r="Z158" s="118"/>
      <c r="AA158" s="123"/>
      <c r="AB158" s="118"/>
      <c r="AC158" s="126"/>
      <c r="AD158" s="129"/>
      <c r="AE158" s="15"/>
      <c r="AF158" s="15"/>
      <c r="AG158" s="12"/>
      <c r="AH158" s="12"/>
      <c r="AI158" s="12"/>
      <c r="AJ158" s="129"/>
      <c r="AK158" s="129"/>
    </row>
    <row r="159" spans="1:37" ht="20.25" customHeight="1" x14ac:dyDescent="0.2">
      <c r="A159" s="118"/>
      <c r="B159" s="118"/>
      <c r="C159" s="118"/>
      <c r="D159" s="118"/>
      <c r="E159" s="118"/>
      <c r="F159" s="118"/>
      <c r="G159" s="118"/>
      <c r="H159" s="12"/>
      <c r="I159" s="149"/>
      <c r="J159" s="122"/>
      <c r="K159" s="123"/>
      <c r="L159" s="124"/>
      <c r="M159" s="123"/>
      <c r="N159" s="125"/>
      <c r="O159" s="126"/>
      <c r="P159" s="12"/>
      <c r="Q159" s="12"/>
      <c r="R159" s="12"/>
      <c r="S159" s="13"/>
      <c r="T159" s="13"/>
      <c r="U159" s="13"/>
      <c r="V159" s="13"/>
      <c r="W159" s="13"/>
      <c r="X159" s="14"/>
      <c r="Y159" s="123"/>
      <c r="Z159" s="124"/>
      <c r="AA159" s="123"/>
      <c r="AB159" s="124"/>
      <c r="AC159" s="126"/>
      <c r="AD159" s="127"/>
      <c r="AE159" s="15"/>
      <c r="AF159" s="15"/>
      <c r="AG159" s="12"/>
      <c r="AH159" s="12"/>
      <c r="AI159" s="12"/>
      <c r="AJ159" s="127"/>
      <c r="AK159" s="127"/>
    </row>
    <row r="160" spans="1:37" ht="20.25" customHeight="1" x14ac:dyDescent="0.2">
      <c r="A160" s="118"/>
      <c r="B160" s="118"/>
      <c r="C160" s="118"/>
      <c r="D160" s="118"/>
      <c r="E160" s="118"/>
      <c r="F160" s="118"/>
      <c r="G160" s="118"/>
      <c r="H160" s="12"/>
      <c r="I160" s="150"/>
      <c r="J160" s="122"/>
      <c r="K160" s="123"/>
      <c r="L160" s="118"/>
      <c r="M160" s="123"/>
      <c r="N160" s="125"/>
      <c r="O160" s="126"/>
      <c r="P160" s="12"/>
      <c r="Q160" s="12"/>
      <c r="R160" s="12"/>
      <c r="S160" s="13"/>
      <c r="T160" s="13"/>
      <c r="U160" s="13"/>
      <c r="V160" s="13"/>
      <c r="W160" s="13"/>
      <c r="X160" s="14"/>
      <c r="Y160" s="123"/>
      <c r="Z160" s="118"/>
      <c r="AA160" s="123"/>
      <c r="AB160" s="118"/>
      <c r="AC160" s="126"/>
      <c r="AD160" s="128"/>
      <c r="AE160" s="15"/>
      <c r="AF160" s="15"/>
      <c r="AG160" s="12"/>
      <c r="AH160" s="12"/>
      <c r="AI160" s="12"/>
      <c r="AJ160" s="128"/>
      <c r="AK160" s="128"/>
    </row>
    <row r="161" spans="1:37" ht="20.25" customHeight="1" x14ac:dyDescent="0.2">
      <c r="A161" s="118"/>
      <c r="B161" s="118"/>
      <c r="C161" s="118"/>
      <c r="D161" s="118"/>
      <c r="E161" s="118"/>
      <c r="F161" s="118"/>
      <c r="G161" s="118"/>
      <c r="H161" s="12"/>
      <c r="I161" s="150"/>
      <c r="J161" s="122"/>
      <c r="K161" s="123"/>
      <c r="L161" s="118"/>
      <c r="M161" s="123"/>
      <c r="N161" s="125"/>
      <c r="O161" s="126"/>
      <c r="P161" s="12"/>
      <c r="Q161" s="12"/>
      <c r="R161" s="12"/>
      <c r="S161" s="13"/>
      <c r="T161" s="13"/>
      <c r="U161" s="13"/>
      <c r="V161" s="13"/>
      <c r="W161" s="13"/>
      <c r="X161" s="14"/>
      <c r="Y161" s="123"/>
      <c r="Z161" s="118"/>
      <c r="AA161" s="123"/>
      <c r="AB161" s="118"/>
      <c r="AC161" s="126"/>
      <c r="AD161" s="128"/>
      <c r="AE161" s="15"/>
      <c r="AF161" s="15"/>
      <c r="AG161" s="12"/>
      <c r="AH161" s="12"/>
      <c r="AI161" s="12"/>
      <c r="AJ161" s="129"/>
      <c r="AK161" s="129"/>
    </row>
    <row r="162" spans="1:37" ht="20.25" customHeight="1" x14ac:dyDescent="0.2">
      <c r="A162" s="118"/>
      <c r="B162" s="118"/>
      <c r="C162" s="118"/>
      <c r="D162" s="118"/>
      <c r="E162" s="118"/>
      <c r="F162" s="118"/>
      <c r="G162" s="118"/>
      <c r="H162" s="12"/>
      <c r="I162" s="150"/>
      <c r="J162" s="122"/>
      <c r="K162" s="123"/>
      <c r="L162" s="118"/>
      <c r="M162" s="123"/>
      <c r="N162" s="125"/>
      <c r="O162" s="126"/>
      <c r="P162" s="12"/>
      <c r="Q162" s="12"/>
      <c r="R162" s="12"/>
      <c r="S162" s="13"/>
      <c r="T162" s="13"/>
      <c r="U162" s="13"/>
      <c r="V162" s="13"/>
      <c r="W162" s="13"/>
      <c r="X162" s="14"/>
      <c r="Y162" s="123"/>
      <c r="Z162" s="118"/>
      <c r="AA162" s="123"/>
      <c r="AB162" s="118"/>
      <c r="AC162" s="126"/>
      <c r="AD162" s="128"/>
      <c r="AE162" s="15"/>
      <c r="AF162" s="15"/>
      <c r="AG162" s="12"/>
      <c r="AH162" s="12"/>
      <c r="AI162" s="12"/>
      <c r="AJ162" s="127"/>
      <c r="AK162" s="127"/>
    </row>
    <row r="163" spans="1:37" ht="20.25" customHeight="1" x14ac:dyDescent="0.2">
      <c r="A163" s="118"/>
      <c r="B163" s="118"/>
      <c r="C163" s="118"/>
      <c r="D163" s="118"/>
      <c r="E163" s="118"/>
      <c r="F163" s="118"/>
      <c r="G163" s="118"/>
      <c r="H163" s="12"/>
      <c r="I163" s="150"/>
      <c r="J163" s="122"/>
      <c r="K163" s="123"/>
      <c r="L163" s="118"/>
      <c r="M163" s="123"/>
      <c r="N163" s="125"/>
      <c r="O163" s="126"/>
      <c r="P163" s="12"/>
      <c r="Q163" s="12"/>
      <c r="R163" s="12"/>
      <c r="S163" s="13"/>
      <c r="T163" s="13"/>
      <c r="U163" s="13"/>
      <c r="V163" s="13"/>
      <c r="W163" s="13"/>
      <c r="X163" s="14"/>
      <c r="Y163" s="123"/>
      <c r="Z163" s="118"/>
      <c r="AA163" s="123"/>
      <c r="AB163" s="118"/>
      <c r="AC163" s="126"/>
      <c r="AD163" s="128"/>
      <c r="AE163" s="15"/>
      <c r="AF163" s="15"/>
      <c r="AG163" s="12"/>
      <c r="AH163" s="12"/>
      <c r="AI163" s="12"/>
      <c r="AJ163" s="128"/>
      <c r="AK163" s="128"/>
    </row>
    <row r="164" spans="1:37" ht="20.25" customHeight="1" x14ac:dyDescent="0.2">
      <c r="A164" s="118"/>
      <c r="B164" s="118"/>
      <c r="C164" s="118"/>
      <c r="D164" s="118"/>
      <c r="E164" s="118"/>
      <c r="F164" s="118"/>
      <c r="G164" s="118"/>
      <c r="H164" s="12"/>
      <c r="I164" s="151"/>
      <c r="J164" s="122"/>
      <c r="K164" s="123"/>
      <c r="L164" s="118"/>
      <c r="M164" s="123"/>
      <c r="N164" s="125"/>
      <c r="O164" s="126"/>
      <c r="P164" s="12"/>
      <c r="Q164" s="12"/>
      <c r="R164" s="12"/>
      <c r="S164" s="13"/>
      <c r="T164" s="13"/>
      <c r="U164" s="13"/>
      <c r="V164" s="13"/>
      <c r="W164" s="13"/>
      <c r="X164" s="14"/>
      <c r="Y164" s="123"/>
      <c r="Z164" s="118"/>
      <c r="AA164" s="123"/>
      <c r="AB164" s="118"/>
      <c r="AC164" s="126"/>
      <c r="AD164" s="129"/>
      <c r="AE164" s="15"/>
      <c r="AF164" s="15"/>
      <c r="AG164" s="12"/>
      <c r="AH164" s="12"/>
      <c r="AI164" s="12"/>
      <c r="AJ164" s="129"/>
      <c r="AK164" s="129"/>
    </row>
    <row r="165" spans="1:37" ht="20.25" customHeight="1" x14ac:dyDescent="0.2">
      <c r="A165" s="118"/>
      <c r="B165" s="118"/>
      <c r="C165" s="118"/>
      <c r="D165" s="118"/>
      <c r="E165" s="118"/>
      <c r="F165" s="118"/>
      <c r="G165" s="118"/>
      <c r="H165" s="12"/>
      <c r="I165" s="149"/>
      <c r="J165" s="122"/>
      <c r="K165" s="123"/>
      <c r="L165" s="124"/>
      <c r="M165" s="123"/>
      <c r="N165" s="125"/>
      <c r="O165" s="126"/>
      <c r="P165" s="12"/>
      <c r="Q165" s="12"/>
      <c r="R165" s="12"/>
      <c r="S165" s="13"/>
      <c r="T165" s="13"/>
      <c r="U165" s="13"/>
      <c r="V165" s="13"/>
      <c r="W165" s="13"/>
      <c r="X165" s="14"/>
      <c r="Y165" s="123"/>
      <c r="Z165" s="124"/>
      <c r="AA165" s="123"/>
      <c r="AB165" s="124"/>
      <c r="AC165" s="126"/>
      <c r="AD165" s="127"/>
      <c r="AE165" s="15"/>
      <c r="AF165" s="15"/>
      <c r="AG165" s="12"/>
      <c r="AH165" s="12"/>
      <c r="AI165" s="12"/>
      <c r="AJ165" s="127"/>
      <c r="AK165" s="127"/>
    </row>
    <row r="166" spans="1:37" ht="20.25" customHeight="1" x14ac:dyDescent="0.2">
      <c r="A166" s="118"/>
      <c r="B166" s="118"/>
      <c r="C166" s="118"/>
      <c r="D166" s="118"/>
      <c r="E166" s="118"/>
      <c r="F166" s="118"/>
      <c r="G166" s="118"/>
      <c r="H166" s="12"/>
      <c r="I166" s="150"/>
      <c r="J166" s="122"/>
      <c r="K166" s="123"/>
      <c r="L166" s="118"/>
      <c r="M166" s="123"/>
      <c r="N166" s="125"/>
      <c r="O166" s="126"/>
      <c r="P166" s="12"/>
      <c r="Q166" s="12"/>
      <c r="R166" s="12"/>
      <c r="S166" s="13"/>
      <c r="T166" s="13"/>
      <c r="U166" s="13"/>
      <c r="V166" s="13"/>
      <c r="W166" s="13"/>
      <c r="X166" s="14"/>
      <c r="Y166" s="123"/>
      <c r="Z166" s="118"/>
      <c r="AA166" s="123"/>
      <c r="AB166" s="118"/>
      <c r="AC166" s="126"/>
      <c r="AD166" s="128"/>
      <c r="AE166" s="15"/>
      <c r="AF166" s="15"/>
      <c r="AG166" s="12"/>
      <c r="AH166" s="12"/>
      <c r="AI166" s="12"/>
      <c r="AJ166" s="128"/>
      <c r="AK166" s="128"/>
    </row>
    <row r="167" spans="1:37" ht="20.25" customHeight="1" x14ac:dyDescent="0.2">
      <c r="A167" s="118"/>
      <c r="B167" s="118"/>
      <c r="C167" s="118"/>
      <c r="D167" s="118"/>
      <c r="E167" s="118"/>
      <c r="F167" s="118"/>
      <c r="G167" s="118"/>
      <c r="H167" s="12"/>
      <c r="I167" s="150"/>
      <c r="J167" s="122"/>
      <c r="K167" s="123"/>
      <c r="L167" s="118"/>
      <c r="M167" s="123"/>
      <c r="N167" s="125"/>
      <c r="O167" s="126"/>
      <c r="P167" s="12"/>
      <c r="Q167" s="12"/>
      <c r="R167" s="12"/>
      <c r="S167" s="13"/>
      <c r="T167" s="13"/>
      <c r="U167" s="13"/>
      <c r="V167" s="13"/>
      <c r="W167" s="13"/>
      <c r="X167" s="14"/>
      <c r="Y167" s="123"/>
      <c r="Z167" s="118"/>
      <c r="AA167" s="123"/>
      <c r="AB167" s="118"/>
      <c r="AC167" s="126"/>
      <c r="AD167" s="128"/>
      <c r="AE167" s="15"/>
      <c r="AF167" s="15"/>
      <c r="AG167" s="12"/>
      <c r="AH167" s="12"/>
      <c r="AI167" s="12"/>
      <c r="AJ167" s="129"/>
      <c r="AK167" s="129"/>
    </row>
    <row r="168" spans="1:37" ht="20.25" customHeight="1" x14ac:dyDescent="0.2">
      <c r="A168" s="118"/>
      <c r="B168" s="118"/>
      <c r="C168" s="118"/>
      <c r="D168" s="118"/>
      <c r="E168" s="118"/>
      <c r="F168" s="118"/>
      <c r="G168" s="118"/>
      <c r="H168" s="12"/>
      <c r="I168" s="150"/>
      <c r="J168" s="122"/>
      <c r="K168" s="123"/>
      <c r="L168" s="118"/>
      <c r="M168" s="123"/>
      <c r="N168" s="125"/>
      <c r="O168" s="126"/>
      <c r="P168" s="12"/>
      <c r="Q168" s="12"/>
      <c r="R168" s="12"/>
      <c r="S168" s="13"/>
      <c r="T168" s="13"/>
      <c r="U168" s="13"/>
      <c r="V168" s="13"/>
      <c r="W168" s="13"/>
      <c r="X168" s="14"/>
      <c r="Y168" s="123"/>
      <c r="Z168" s="118"/>
      <c r="AA168" s="123"/>
      <c r="AB168" s="118"/>
      <c r="AC168" s="126"/>
      <c r="AD168" s="128"/>
      <c r="AE168" s="15"/>
      <c r="AF168" s="15"/>
      <c r="AG168" s="12"/>
      <c r="AH168" s="12"/>
      <c r="AI168" s="12"/>
      <c r="AJ168" s="127"/>
      <c r="AK168" s="127"/>
    </row>
    <row r="169" spans="1:37" ht="20.25" customHeight="1" x14ac:dyDescent="0.2">
      <c r="A169" s="118"/>
      <c r="B169" s="118"/>
      <c r="C169" s="118"/>
      <c r="D169" s="118"/>
      <c r="E169" s="118"/>
      <c r="F169" s="118"/>
      <c r="G169" s="118"/>
      <c r="H169" s="12"/>
      <c r="I169" s="150"/>
      <c r="J169" s="122"/>
      <c r="K169" s="123"/>
      <c r="L169" s="118"/>
      <c r="M169" s="123"/>
      <c r="N169" s="125"/>
      <c r="O169" s="126"/>
      <c r="P169" s="12"/>
      <c r="Q169" s="12"/>
      <c r="R169" s="12"/>
      <c r="S169" s="13"/>
      <c r="T169" s="13"/>
      <c r="U169" s="13"/>
      <c r="V169" s="13"/>
      <c r="W169" s="13"/>
      <c r="X169" s="14"/>
      <c r="Y169" s="123"/>
      <c r="Z169" s="118"/>
      <c r="AA169" s="123"/>
      <c r="AB169" s="118"/>
      <c r="AC169" s="126"/>
      <c r="AD169" s="128"/>
      <c r="AE169" s="15"/>
      <c r="AF169" s="15"/>
      <c r="AG169" s="12"/>
      <c r="AH169" s="12"/>
      <c r="AI169" s="12"/>
      <c r="AJ169" s="128"/>
      <c r="AK169" s="128"/>
    </row>
    <row r="170" spans="1:37" ht="20.25" customHeight="1" x14ac:dyDescent="0.2">
      <c r="A170" s="118"/>
      <c r="B170" s="118"/>
      <c r="C170" s="118"/>
      <c r="D170" s="118"/>
      <c r="E170" s="118"/>
      <c r="F170" s="118"/>
      <c r="G170" s="118"/>
      <c r="H170" s="12"/>
      <c r="I170" s="151"/>
      <c r="J170" s="122"/>
      <c r="K170" s="123"/>
      <c r="L170" s="118"/>
      <c r="M170" s="123"/>
      <c r="N170" s="125"/>
      <c r="O170" s="126"/>
      <c r="P170" s="12"/>
      <c r="Q170" s="12"/>
      <c r="R170" s="12"/>
      <c r="S170" s="13"/>
      <c r="T170" s="13"/>
      <c r="U170" s="13"/>
      <c r="V170" s="13"/>
      <c r="W170" s="13"/>
      <c r="X170" s="14"/>
      <c r="Y170" s="123"/>
      <c r="Z170" s="118"/>
      <c r="AA170" s="123"/>
      <c r="AB170" s="118"/>
      <c r="AC170" s="126"/>
      <c r="AD170" s="129"/>
      <c r="AE170" s="15"/>
      <c r="AF170" s="15"/>
      <c r="AG170" s="12"/>
      <c r="AH170" s="12"/>
      <c r="AI170" s="12"/>
      <c r="AJ170" s="129"/>
      <c r="AK170" s="129"/>
    </row>
    <row r="171" spans="1:37" ht="20.25" customHeight="1" x14ac:dyDescent="0.2">
      <c r="A171" s="118"/>
      <c r="B171" s="118"/>
      <c r="C171" s="118"/>
      <c r="D171" s="118"/>
      <c r="E171" s="118"/>
      <c r="F171" s="118"/>
      <c r="G171" s="118"/>
      <c r="H171" s="12"/>
      <c r="I171" s="149"/>
      <c r="J171" s="122"/>
      <c r="K171" s="123"/>
      <c r="L171" s="124"/>
      <c r="M171" s="123"/>
      <c r="N171" s="125"/>
      <c r="O171" s="126"/>
      <c r="P171" s="12"/>
      <c r="Q171" s="12"/>
      <c r="R171" s="12"/>
      <c r="S171" s="13"/>
      <c r="T171" s="13"/>
      <c r="U171" s="13"/>
      <c r="V171" s="13"/>
      <c r="W171" s="13"/>
      <c r="X171" s="14"/>
      <c r="Y171" s="123"/>
      <c r="Z171" s="124"/>
      <c r="AA171" s="123"/>
      <c r="AB171" s="124"/>
      <c r="AC171" s="126"/>
      <c r="AD171" s="127"/>
      <c r="AE171" s="15"/>
      <c r="AF171" s="15"/>
      <c r="AG171" s="12"/>
      <c r="AH171" s="12"/>
      <c r="AI171" s="12"/>
      <c r="AJ171" s="127"/>
      <c r="AK171" s="127"/>
    </row>
    <row r="172" spans="1:37" ht="20.25" customHeight="1" x14ac:dyDescent="0.2">
      <c r="A172" s="118"/>
      <c r="B172" s="118"/>
      <c r="C172" s="118"/>
      <c r="D172" s="118"/>
      <c r="E172" s="118"/>
      <c r="F172" s="118"/>
      <c r="G172" s="118"/>
      <c r="H172" s="12"/>
      <c r="I172" s="150"/>
      <c r="J172" s="122"/>
      <c r="K172" s="123"/>
      <c r="L172" s="118"/>
      <c r="M172" s="123"/>
      <c r="N172" s="125"/>
      <c r="O172" s="126"/>
      <c r="P172" s="12"/>
      <c r="Q172" s="12"/>
      <c r="R172" s="12"/>
      <c r="S172" s="13"/>
      <c r="T172" s="13"/>
      <c r="U172" s="13"/>
      <c r="V172" s="13"/>
      <c r="W172" s="13"/>
      <c r="X172" s="14"/>
      <c r="Y172" s="123"/>
      <c r="Z172" s="118"/>
      <c r="AA172" s="123"/>
      <c r="AB172" s="118"/>
      <c r="AC172" s="126"/>
      <c r="AD172" s="128"/>
      <c r="AE172" s="15"/>
      <c r="AF172" s="15"/>
      <c r="AG172" s="12"/>
      <c r="AH172" s="12"/>
      <c r="AI172" s="12"/>
      <c r="AJ172" s="128"/>
      <c r="AK172" s="128"/>
    </row>
    <row r="173" spans="1:37" ht="20.25" customHeight="1" x14ac:dyDescent="0.2">
      <c r="A173" s="118"/>
      <c r="B173" s="118"/>
      <c r="C173" s="118"/>
      <c r="D173" s="118"/>
      <c r="E173" s="118"/>
      <c r="F173" s="118"/>
      <c r="G173" s="118"/>
      <c r="H173" s="12"/>
      <c r="I173" s="150"/>
      <c r="J173" s="122"/>
      <c r="K173" s="123"/>
      <c r="L173" s="118"/>
      <c r="M173" s="123"/>
      <c r="N173" s="125"/>
      <c r="O173" s="126"/>
      <c r="P173" s="12"/>
      <c r="Q173" s="12"/>
      <c r="R173" s="12"/>
      <c r="S173" s="13"/>
      <c r="T173" s="13"/>
      <c r="U173" s="13"/>
      <c r="V173" s="13"/>
      <c r="W173" s="13"/>
      <c r="X173" s="14"/>
      <c r="Y173" s="123"/>
      <c r="Z173" s="118"/>
      <c r="AA173" s="123"/>
      <c r="AB173" s="118"/>
      <c r="AC173" s="126"/>
      <c r="AD173" s="128"/>
      <c r="AE173" s="15"/>
      <c r="AF173" s="15"/>
      <c r="AG173" s="12"/>
      <c r="AH173" s="12"/>
      <c r="AI173" s="12"/>
      <c r="AJ173" s="129"/>
      <c r="AK173" s="129"/>
    </row>
    <row r="174" spans="1:37" ht="20.25" customHeight="1" x14ac:dyDescent="0.2">
      <c r="A174" s="118"/>
      <c r="B174" s="118"/>
      <c r="C174" s="118"/>
      <c r="D174" s="118"/>
      <c r="E174" s="118"/>
      <c r="F174" s="118"/>
      <c r="G174" s="118"/>
      <c r="H174" s="12"/>
      <c r="I174" s="150"/>
      <c r="J174" s="122"/>
      <c r="K174" s="123"/>
      <c r="L174" s="118"/>
      <c r="M174" s="123"/>
      <c r="N174" s="125"/>
      <c r="O174" s="126"/>
      <c r="P174" s="12"/>
      <c r="Q174" s="12"/>
      <c r="R174" s="12"/>
      <c r="S174" s="13"/>
      <c r="T174" s="13"/>
      <c r="U174" s="13"/>
      <c r="V174" s="13"/>
      <c r="W174" s="13"/>
      <c r="X174" s="14"/>
      <c r="Y174" s="123"/>
      <c r="Z174" s="118"/>
      <c r="AA174" s="123"/>
      <c r="AB174" s="118"/>
      <c r="AC174" s="126"/>
      <c r="AD174" s="128"/>
      <c r="AE174" s="15"/>
      <c r="AF174" s="15"/>
      <c r="AG174" s="12"/>
      <c r="AH174" s="12"/>
      <c r="AI174" s="12"/>
      <c r="AJ174" s="127"/>
      <c r="AK174" s="127"/>
    </row>
    <row r="175" spans="1:37" ht="20.25" customHeight="1" x14ac:dyDescent="0.2">
      <c r="A175" s="118"/>
      <c r="B175" s="118"/>
      <c r="C175" s="118"/>
      <c r="D175" s="118"/>
      <c r="E175" s="118"/>
      <c r="F175" s="118"/>
      <c r="G175" s="118"/>
      <c r="H175" s="12"/>
      <c r="I175" s="150"/>
      <c r="J175" s="122"/>
      <c r="K175" s="123"/>
      <c r="L175" s="118"/>
      <c r="M175" s="123"/>
      <c r="N175" s="125"/>
      <c r="O175" s="126"/>
      <c r="P175" s="12"/>
      <c r="Q175" s="12"/>
      <c r="R175" s="12"/>
      <c r="S175" s="13"/>
      <c r="T175" s="13"/>
      <c r="U175" s="13"/>
      <c r="V175" s="13"/>
      <c r="W175" s="13"/>
      <c r="X175" s="14"/>
      <c r="Y175" s="123"/>
      <c r="Z175" s="118"/>
      <c r="AA175" s="123"/>
      <c r="AB175" s="118"/>
      <c r="AC175" s="126"/>
      <c r="AD175" s="128"/>
      <c r="AE175" s="15"/>
      <c r="AF175" s="15"/>
      <c r="AG175" s="12"/>
      <c r="AH175" s="12"/>
      <c r="AI175" s="12"/>
      <c r="AJ175" s="128"/>
      <c r="AK175" s="128"/>
    </row>
    <row r="176" spans="1:37" ht="20.25" customHeight="1" x14ac:dyDescent="0.2">
      <c r="A176" s="118"/>
      <c r="B176" s="118"/>
      <c r="C176" s="118"/>
      <c r="D176" s="118"/>
      <c r="E176" s="118"/>
      <c r="F176" s="118"/>
      <c r="G176" s="118"/>
      <c r="H176" s="12"/>
      <c r="I176" s="151"/>
      <c r="J176" s="122"/>
      <c r="K176" s="123"/>
      <c r="L176" s="118"/>
      <c r="M176" s="123"/>
      <c r="N176" s="125"/>
      <c r="O176" s="126"/>
      <c r="P176" s="12"/>
      <c r="Q176" s="12"/>
      <c r="R176" s="12"/>
      <c r="S176" s="13"/>
      <c r="T176" s="13"/>
      <c r="U176" s="13"/>
      <c r="V176" s="13"/>
      <c r="W176" s="13"/>
      <c r="X176" s="14"/>
      <c r="Y176" s="123"/>
      <c r="Z176" s="118"/>
      <c r="AA176" s="123"/>
      <c r="AB176" s="118"/>
      <c r="AC176" s="126"/>
      <c r="AD176" s="129"/>
      <c r="AE176" s="15"/>
      <c r="AF176" s="15"/>
      <c r="AG176" s="12"/>
      <c r="AH176" s="12"/>
      <c r="AI176" s="12"/>
      <c r="AJ176" s="129"/>
      <c r="AK176" s="129"/>
    </row>
    <row r="177" spans="1:37" ht="20.25" customHeight="1" x14ac:dyDescent="0.2">
      <c r="A177" s="118"/>
      <c r="B177" s="118"/>
      <c r="C177" s="118"/>
      <c r="D177" s="118"/>
      <c r="E177" s="118"/>
      <c r="F177" s="118"/>
      <c r="G177" s="118"/>
      <c r="H177" s="12"/>
      <c r="I177" s="149"/>
      <c r="J177" s="122"/>
      <c r="K177" s="123"/>
      <c r="L177" s="124"/>
      <c r="M177" s="123"/>
      <c r="N177" s="125"/>
      <c r="O177" s="126"/>
      <c r="P177" s="12"/>
      <c r="Q177" s="12"/>
      <c r="R177" s="12"/>
      <c r="S177" s="13"/>
      <c r="T177" s="13"/>
      <c r="U177" s="13"/>
      <c r="V177" s="13"/>
      <c r="W177" s="13"/>
      <c r="X177" s="14"/>
      <c r="Y177" s="123"/>
      <c r="Z177" s="124"/>
      <c r="AA177" s="123"/>
      <c r="AB177" s="124"/>
      <c r="AC177" s="126"/>
      <c r="AD177" s="127"/>
      <c r="AE177" s="15"/>
      <c r="AF177" s="15"/>
      <c r="AG177" s="12"/>
      <c r="AH177" s="12"/>
      <c r="AI177" s="12"/>
      <c r="AJ177" s="127"/>
      <c r="AK177" s="127"/>
    </row>
    <row r="178" spans="1:37" ht="20.25" customHeight="1" x14ac:dyDescent="0.2">
      <c r="A178" s="118"/>
      <c r="B178" s="118"/>
      <c r="C178" s="118"/>
      <c r="D178" s="118"/>
      <c r="E178" s="118"/>
      <c r="F178" s="118"/>
      <c r="G178" s="118"/>
      <c r="H178" s="12"/>
      <c r="I178" s="150"/>
      <c r="J178" s="122"/>
      <c r="K178" s="123"/>
      <c r="L178" s="118"/>
      <c r="M178" s="123"/>
      <c r="N178" s="125"/>
      <c r="O178" s="126"/>
      <c r="P178" s="12"/>
      <c r="Q178" s="12"/>
      <c r="R178" s="12"/>
      <c r="S178" s="13"/>
      <c r="T178" s="13"/>
      <c r="U178" s="13"/>
      <c r="V178" s="13"/>
      <c r="W178" s="13"/>
      <c r="X178" s="14"/>
      <c r="Y178" s="123"/>
      <c r="Z178" s="118"/>
      <c r="AA178" s="123"/>
      <c r="AB178" s="118"/>
      <c r="AC178" s="126"/>
      <c r="AD178" s="128"/>
      <c r="AE178" s="15"/>
      <c r="AF178" s="15"/>
      <c r="AG178" s="12"/>
      <c r="AH178" s="12"/>
      <c r="AI178" s="12"/>
      <c r="AJ178" s="128"/>
      <c r="AK178" s="128"/>
    </row>
    <row r="179" spans="1:37" ht="20.25" customHeight="1" x14ac:dyDescent="0.2">
      <c r="A179" s="118"/>
      <c r="B179" s="118"/>
      <c r="C179" s="118"/>
      <c r="D179" s="118"/>
      <c r="E179" s="118"/>
      <c r="F179" s="118"/>
      <c r="G179" s="118"/>
      <c r="H179" s="12"/>
      <c r="I179" s="150"/>
      <c r="J179" s="122"/>
      <c r="K179" s="123"/>
      <c r="L179" s="118"/>
      <c r="M179" s="123"/>
      <c r="N179" s="125"/>
      <c r="O179" s="126"/>
      <c r="P179" s="12"/>
      <c r="Q179" s="12"/>
      <c r="R179" s="12"/>
      <c r="S179" s="13"/>
      <c r="T179" s="13"/>
      <c r="U179" s="13"/>
      <c r="V179" s="13"/>
      <c r="W179" s="13"/>
      <c r="X179" s="14"/>
      <c r="Y179" s="123"/>
      <c r="Z179" s="118"/>
      <c r="AA179" s="123"/>
      <c r="AB179" s="118"/>
      <c r="AC179" s="126"/>
      <c r="AD179" s="128"/>
      <c r="AE179" s="15"/>
      <c r="AF179" s="15"/>
      <c r="AG179" s="12"/>
      <c r="AH179" s="12"/>
      <c r="AI179" s="12"/>
      <c r="AJ179" s="129"/>
      <c r="AK179" s="129"/>
    </row>
    <row r="180" spans="1:37" ht="20.25" customHeight="1" x14ac:dyDescent="0.2">
      <c r="A180" s="118"/>
      <c r="B180" s="118"/>
      <c r="C180" s="118"/>
      <c r="D180" s="118"/>
      <c r="E180" s="118"/>
      <c r="F180" s="118"/>
      <c r="G180" s="118"/>
      <c r="H180" s="12"/>
      <c r="I180" s="150"/>
      <c r="J180" s="122"/>
      <c r="K180" s="123"/>
      <c r="L180" s="118"/>
      <c r="M180" s="123"/>
      <c r="N180" s="125"/>
      <c r="O180" s="126"/>
      <c r="P180" s="12"/>
      <c r="Q180" s="12"/>
      <c r="R180" s="12"/>
      <c r="S180" s="13"/>
      <c r="T180" s="13"/>
      <c r="U180" s="13"/>
      <c r="V180" s="13"/>
      <c r="W180" s="13"/>
      <c r="X180" s="14"/>
      <c r="Y180" s="123"/>
      <c r="Z180" s="118"/>
      <c r="AA180" s="123"/>
      <c r="AB180" s="118"/>
      <c r="AC180" s="126"/>
      <c r="AD180" s="128"/>
      <c r="AE180" s="15"/>
      <c r="AF180" s="15"/>
      <c r="AG180" s="12"/>
      <c r="AH180" s="12"/>
      <c r="AI180" s="12"/>
      <c r="AJ180" s="127"/>
      <c r="AK180" s="127"/>
    </row>
    <row r="181" spans="1:37" ht="20.25" customHeight="1" x14ac:dyDescent="0.2">
      <c r="A181" s="118"/>
      <c r="B181" s="118"/>
      <c r="C181" s="118"/>
      <c r="D181" s="118"/>
      <c r="E181" s="118"/>
      <c r="F181" s="118"/>
      <c r="G181" s="118"/>
      <c r="H181" s="12"/>
      <c r="I181" s="150"/>
      <c r="J181" s="122"/>
      <c r="K181" s="123"/>
      <c r="L181" s="118"/>
      <c r="M181" s="123"/>
      <c r="N181" s="125"/>
      <c r="O181" s="126"/>
      <c r="P181" s="12"/>
      <c r="Q181" s="12"/>
      <c r="R181" s="12"/>
      <c r="S181" s="13"/>
      <c r="T181" s="13"/>
      <c r="U181" s="13"/>
      <c r="V181" s="13"/>
      <c r="W181" s="13"/>
      <c r="X181" s="14"/>
      <c r="Y181" s="123"/>
      <c r="Z181" s="118"/>
      <c r="AA181" s="123"/>
      <c r="AB181" s="118"/>
      <c r="AC181" s="126"/>
      <c r="AD181" s="128"/>
      <c r="AE181" s="15"/>
      <c r="AF181" s="15"/>
      <c r="AG181" s="12"/>
      <c r="AH181" s="12"/>
      <c r="AI181" s="12"/>
      <c r="AJ181" s="128"/>
      <c r="AK181" s="128"/>
    </row>
    <row r="182" spans="1:37" ht="20.25" customHeight="1" x14ac:dyDescent="0.2">
      <c r="A182" s="118"/>
      <c r="B182" s="118"/>
      <c r="C182" s="118"/>
      <c r="D182" s="118"/>
      <c r="E182" s="118"/>
      <c r="F182" s="118"/>
      <c r="G182" s="118"/>
      <c r="H182" s="12"/>
      <c r="I182" s="151"/>
      <c r="J182" s="122"/>
      <c r="K182" s="123"/>
      <c r="L182" s="118"/>
      <c r="M182" s="123"/>
      <c r="N182" s="125"/>
      <c r="O182" s="126"/>
      <c r="P182" s="12"/>
      <c r="Q182" s="12"/>
      <c r="R182" s="12"/>
      <c r="S182" s="13"/>
      <c r="T182" s="13"/>
      <c r="U182" s="13"/>
      <c r="V182" s="13"/>
      <c r="W182" s="13"/>
      <c r="X182" s="14"/>
      <c r="Y182" s="123"/>
      <c r="Z182" s="118"/>
      <c r="AA182" s="123"/>
      <c r="AB182" s="118"/>
      <c r="AC182" s="126"/>
      <c r="AD182" s="129"/>
      <c r="AE182" s="15"/>
      <c r="AF182" s="15"/>
      <c r="AG182" s="12"/>
      <c r="AH182" s="12"/>
      <c r="AI182" s="12"/>
      <c r="AJ182" s="129"/>
      <c r="AK182" s="129"/>
    </row>
    <row r="183" spans="1:37" ht="20.25" customHeight="1" x14ac:dyDescent="0.2">
      <c r="A183" s="118"/>
      <c r="B183" s="118"/>
      <c r="C183" s="118"/>
      <c r="D183" s="118"/>
      <c r="E183" s="118"/>
      <c r="F183" s="118"/>
      <c r="G183" s="118"/>
      <c r="H183" s="12"/>
      <c r="I183" s="149"/>
      <c r="J183" s="122"/>
      <c r="K183" s="123"/>
      <c r="L183" s="124"/>
      <c r="M183" s="123"/>
      <c r="N183" s="125"/>
      <c r="O183" s="126"/>
      <c r="P183" s="12"/>
      <c r="Q183" s="12"/>
      <c r="R183" s="12"/>
      <c r="S183" s="13"/>
      <c r="T183" s="13"/>
      <c r="U183" s="13"/>
      <c r="V183" s="13"/>
      <c r="W183" s="13"/>
      <c r="X183" s="14"/>
      <c r="Y183" s="123"/>
      <c r="Z183" s="124"/>
      <c r="AA183" s="123"/>
      <c r="AB183" s="124"/>
      <c r="AC183" s="126"/>
      <c r="AD183" s="127"/>
      <c r="AE183" s="15"/>
      <c r="AF183" s="15"/>
      <c r="AG183" s="12"/>
      <c r="AH183" s="12"/>
      <c r="AI183" s="12"/>
      <c r="AJ183" s="127"/>
      <c r="AK183" s="127"/>
    </row>
    <row r="184" spans="1:37" ht="20.25" customHeight="1" x14ac:dyDescent="0.2">
      <c r="A184" s="118"/>
      <c r="B184" s="118"/>
      <c r="C184" s="118"/>
      <c r="D184" s="118"/>
      <c r="E184" s="118"/>
      <c r="F184" s="118"/>
      <c r="G184" s="118"/>
      <c r="H184" s="12"/>
      <c r="I184" s="150"/>
      <c r="J184" s="122"/>
      <c r="K184" s="123"/>
      <c r="L184" s="118"/>
      <c r="M184" s="123"/>
      <c r="N184" s="125"/>
      <c r="O184" s="126"/>
      <c r="P184" s="12"/>
      <c r="Q184" s="12"/>
      <c r="R184" s="12"/>
      <c r="S184" s="13"/>
      <c r="T184" s="13"/>
      <c r="U184" s="13"/>
      <c r="V184" s="13"/>
      <c r="W184" s="13"/>
      <c r="X184" s="14"/>
      <c r="Y184" s="123"/>
      <c r="Z184" s="118"/>
      <c r="AA184" s="123"/>
      <c r="AB184" s="118"/>
      <c r="AC184" s="126"/>
      <c r="AD184" s="128"/>
      <c r="AE184" s="15"/>
      <c r="AF184" s="15"/>
      <c r="AG184" s="12"/>
      <c r="AH184" s="12"/>
      <c r="AI184" s="12"/>
      <c r="AJ184" s="128"/>
      <c r="AK184" s="128"/>
    </row>
    <row r="185" spans="1:37" ht="20.25" customHeight="1" x14ac:dyDescent="0.2">
      <c r="A185" s="118"/>
      <c r="B185" s="118"/>
      <c r="C185" s="118"/>
      <c r="D185" s="118"/>
      <c r="E185" s="118"/>
      <c r="F185" s="118"/>
      <c r="G185" s="118"/>
      <c r="H185" s="12"/>
      <c r="I185" s="150"/>
      <c r="J185" s="122"/>
      <c r="K185" s="123"/>
      <c r="L185" s="118"/>
      <c r="M185" s="123"/>
      <c r="N185" s="125"/>
      <c r="O185" s="126"/>
      <c r="P185" s="12"/>
      <c r="Q185" s="12"/>
      <c r="R185" s="12"/>
      <c r="S185" s="13"/>
      <c r="T185" s="13"/>
      <c r="U185" s="13"/>
      <c r="V185" s="13"/>
      <c r="W185" s="13"/>
      <c r="X185" s="14"/>
      <c r="Y185" s="123"/>
      <c r="Z185" s="118"/>
      <c r="AA185" s="123"/>
      <c r="AB185" s="118"/>
      <c r="AC185" s="126"/>
      <c r="AD185" s="128"/>
      <c r="AE185" s="15"/>
      <c r="AF185" s="15"/>
      <c r="AG185" s="12"/>
      <c r="AH185" s="12"/>
      <c r="AI185" s="12"/>
      <c r="AJ185" s="129"/>
      <c r="AK185" s="129"/>
    </row>
    <row r="186" spans="1:37" ht="20.25" customHeight="1" x14ac:dyDescent="0.2">
      <c r="A186" s="118"/>
      <c r="B186" s="118"/>
      <c r="C186" s="118"/>
      <c r="D186" s="118"/>
      <c r="E186" s="118"/>
      <c r="F186" s="118"/>
      <c r="G186" s="118"/>
      <c r="H186" s="12"/>
      <c r="I186" s="150"/>
      <c r="J186" s="122"/>
      <c r="K186" s="123"/>
      <c r="L186" s="118"/>
      <c r="M186" s="123"/>
      <c r="N186" s="125"/>
      <c r="O186" s="126"/>
      <c r="P186" s="12"/>
      <c r="Q186" s="12"/>
      <c r="R186" s="12"/>
      <c r="S186" s="13"/>
      <c r="T186" s="13"/>
      <c r="U186" s="13"/>
      <c r="V186" s="13"/>
      <c r="W186" s="13"/>
      <c r="X186" s="14"/>
      <c r="Y186" s="123"/>
      <c r="Z186" s="118"/>
      <c r="AA186" s="123"/>
      <c r="AB186" s="118"/>
      <c r="AC186" s="126"/>
      <c r="AD186" s="128"/>
      <c r="AE186" s="15"/>
      <c r="AF186" s="15"/>
      <c r="AG186" s="12"/>
      <c r="AH186" s="12"/>
      <c r="AI186" s="12"/>
      <c r="AJ186" s="127"/>
      <c r="AK186" s="127"/>
    </row>
    <row r="187" spans="1:37" ht="20.25" customHeight="1" x14ac:dyDescent="0.2">
      <c r="A187" s="118"/>
      <c r="B187" s="118"/>
      <c r="C187" s="118"/>
      <c r="D187" s="118"/>
      <c r="E187" s="118"/>
      <c r="F187" s="118"/>
      <c r="G187" s="118"/>
      <c r="H187" s="12"/>
      <c r="I187" s="150"/>
      <c r="J187" s="122"/>
      <c r="K187" s="123"/>
      <c r="L187" s="118"/>
      <c r="M187" s="123"/>
      <c r="N187" s="125"/>
      <c r="O187" s="126"/>
      <c r="P187" s="12"/>
      <c r="Q187" s="12"/>
      <c r="R187" s="12"/>
      <c r="S187" s="13"/>
      <c r="T187" s="13"/>
      <c r="U187" s="13"/>
      <c r="V187" s="13"/>
      <c r="W187" s="13"/>
      <c r="X187" s="14"/>
      <c r="Y187" s="123"/>
      <c r="Z187" s="118"/>
      <c r="AA187" s="123"/>
      <c r="AB187" s="118"/>
      <c r="AC187" s="126"/>
      <c r="AD187" s="128"/>
      <c r="AE187" s="15"/>
      <c r="AF187" s="15"/>
      <c r="AG187" s="12"/>
      <c r="AH187" s="12"/>
      <c r="AI187" s="12"/>
      <c r="AJ187" s="128"/>
      <c r="AK187" s="128"/>
    </row>
    <row r="188" spans="1:37" ht="20.25" customHeight="1" x14ac:dyDescent="0.2">
      <c r="A188" s="118"/>
      <c r="B188" s="118"/>
      <c r="C188" s="118"/>
      <c r="D188" s="118"/>
      <c r="E188" s="118"/>
      <c r="F188" s="118"/>
      <c r="G188" s="118"/>
      <c r="H188" s="12"/>
      <c r="I188" s="151"/>
      <c r="J188" s="122"/>
      <c r="K188" s="123"/>
      <c r="L188" s="118"/>
      <c r="M188" s="123"/>
      <c r="N188" s="125"/>
      <c r="O188" s="126"/>
      <c r="P188" s="12"/>
      <c r="Q188" s="12"/>
      <c r="R188" s="12"/>
      <c r="S188" s="13"/>
      <c r="T188" s="13"/>
      <c r="U188" s="13"/>
      <c r="V188" s="13"/>
      <c r="W188" s="13"/>
      <c r="X188" s="14"/>
      <c r="Y188" s="123"/>
      <c r="Z188" s="118"/>
      <c r="AA188" s="123"/>
      <c r="AB188" s="118"/>
      <c r="AC188" s="126"/>
      <c r="AD188" s="129"/>
      <c r="AE188" s="15"/>
      <c r="AF188" s="15"/>
      <c r="AG188" s="12"/>
      <c r="AH188" s="12"/>
      <c r="AI188" s="12"/>
      <c r="AJ188" s="129"/>
      <c r="AK188" s="129"/>
    </row>
    <row r="189" spans="1:37" ht="20.25" customHeight="1" x14ac:dyDescent="0.2">
      <c r="A189" s="118"/>
      <c r="B189" s="118"/>
      <c r="C189" s="118"/>
      <c r="D189" s="118"/>
      <c r="E189" s="118"/>
      <c r="F189" s="118"/>
      <c r="G189" s="118"/>
      <c r="H189" s="12"/>
      <c r="I189" s="149"/>
      <c r="J189" s="122"/>
      <c r="K189" s="123"/>
      <c r="L189" s="124"/>
      <c r="M189" s="123"/>
      <c r="N189" s="125"/>
      <c r="O189" s="126"/>
      <c r="P189" s="12"/>
      <c r="Q189" s="12"/>
      <c r="R189" s="12"/>
      <c r="S189" s="13"/>
      <c r="T189" s="13"/>
      <c r="U189" s="13"/>
      <c r="V189" s="13"/>
      <c r="W189" s="13"/>
      <c r="X189" s="14"/>
      <c r="Y189" s="123"/>
      <c r="Z189" s="124"/>
      <c r="AA189" s="123"/>
      <c r="AB189" s="124"/>
      <c r="AC189" s="126"/>
      <c r="AD189" s="127"/>
      <c r="AE189" s="15"/>
      <c r="AF189" s="15"/>
      <c r="AG189" s="12"/>
      <c r="AH189" s="12"/>
      <c r="AI189" s="12"/>
      <c r="AJ189" s="127"/>
      <c r="AK189" s="127"/>
    </row>
    <row r="190" spans="1:37" ht="20.25" customHeight="1" x14ac:dyDescent="0.2">
      <c r="A190" s="118"/>
      <c r="B190" s="118"/>
      <c r="C190" s="118"/>
      <c r="D190" s="118"/>
      <c r="E190" s="118"/>
      <c r="F190" s="118"/>
      <c r="G190" s="118"/>
      <c r="H190" s="12"/>
      <c r="I190" s="150"/>
      <c r="J190" s="122"/>
      <c r="K190" s="123"/>
      <c r="L190" s="118"/>
      <c r="M190" s="123"/>
      <c r="N190" s="125"/>
      <c r="O190" s="126"/>
      <c r="P190" s="12"/>
      <c r="Q190" s="12"/>
      <c r="R190" s="12"/>
      <c r="S190" s="13"/>
      <c r="T190" s="13"/>
      <c r="U190" s="13"/>
      <c r="V190" s="13"/>
      <c r="W190" s="13"/>
      <c r="X190" s="14"/>
      <c r="Y190" s="123"/>
      <c r="Z190" s="118"/>
      <c r="AA190" s="123"/>
      <c r="AB190" s="118"/>
      <c r="AC190" s="126"/>
      <c r="AD190" s="128"/>
      <c r="AE190" s="15"/>
      <c r="AF190" s="15"/>
      <c r="AG190" s="12"/>
      <c r="AH190" s="12"/>
      <c r="AI190" s="12"/>
      <c r="AJ190" s="128"/>
      <c r="AK190" s="128"/>
    </row>
    <row r="191" spans="1:37" ht="20.25" customHeight="1" x14ac:dyDescent="0.2">
      <c r="A191" s="118"/>
      <c r="B191" s="118"/>
      <c r="C191" s="118"/>
      <c r="D191" s="118"/>
      <c r="E191" s="118"/>
      <c r="F191" s="118"/>
      <c r="G191" s="118"/>
      <c r="H191" s="12"/>
      <c r="I191" s="150"/>
      <c r="J191" s="122"/>
      <c r="K191" s="123"/>
      <c r="L191" s="118"/>
      <c r="M191" s="123"/>
      <c r="N191" s="125"/>
      <c r="O191" s="126"/>
      <c r="P191" s="12"/>
      <c r="Q191" s="12"/>
      <c r="R191" s="12"/>
      <c r="S191" s="13"/>
      <c r="T191" s="13"/>
      <c r="U191" s="13"/>
      <c r="V191" s="13"/>
      <c r="W191" s="13"/>
      <c r="X191" s="14"/>
      <c r="Y191" s="123"/>
      <c r="Z191" s="118"/>
      <c r="AA191" s="123"/>
      <c r="AB191" s="118"/>
      <c r="AC191" s="126"/>
      <c r="AD191" s="128"/>
      <c r="AE191" s="15"/>
      <c r="AF191" s="15"/>
      <c r="AG191" s="12"/>
      <c r="AH191" s="12"/>
      <c r="AI191" s="12"/>
      <c r="AJ191" s="129"/>
      <c r="AK191" s="129"/>
    </row>
    <row r="192" spans="1:37" ht="20.25" customHeight="1" x14ac:dyDescent="0.2">
      <c r="A192" s="118"/>
      <c r="B192" s="118"/>
      <c r="C192" s="118"/>
      <c r="D192" s="118"/>
      <c r="E192" s="118"/>
      <c r="F192" s="118"/>
      <c r="G192" s="118"/>
      <c r="H192" s="12"/>
      <c r="I192" s="150"/>
      <c r="J192" s="122"/>
      <c r="K192" s="123"/>
      <c r="L192" s="118"/>
      <c r="M192" s="123"/>
      <c r="N192" s="125"/>
      <c r="O192" s="126"/>
      <c r="P192" s="12"/>
      <c r="Q192" s="12"/>
      <c r="R192" s="12"/>
      <c r="S192" s="13"/>
      <c r="T192" s="13"/>
      <c r="U192" s="13"/>
      <c r="V192" s="13"/>
      <c r="W192" s="13"/>
      <c r="X192" s="14"/>
      <c r="Y192" s="123"/>
      <c r="Z192" s="118"/>
      <c r="AA192" s="123"/>
      <c r="AB192" s="118"/>
      <c r="AC192" s="126"/>
      <c r="AD192" s="128"/>
      <c r="AE192" s="15"/>
      <c r="AF192" s="15"/>
      <c r="AG192" s="12"/>
      <c r="AH192" s="12"/>
      <c r="AI192" s="12"/>
      <c r="AJ192" s="127"/>
      <c r="AK192" s="127"/>
    </row>
    <row r="193" spans="1:37" ht="20.25" customHeight="1" x14ac:dyDescent="0.2">
      <c r="A193" s="118"/>
      <c r="B193" s="118"/>
      <c r="C193" s="118"/>
      <c r="D193" s="118"/>
      <c r="E193" s="118"/>
      <c r="F193" s="118"/>
      <c r="G193" s="118"/>
      <c r="H193" s="12"/>
      <c r="I193" s="150"/>
      <c r="J193" s="122"/>
      <c r="K193" s="123"/>
      <c r="L193" s="118"/>
      <c r="M193" s="123"/>
      <c r="N193" s="125"/>
      <c r="O193" s="126"/>
      <c r="P193" s="12"/>
      <c r="Q193" s="12"/>
      <c r="R193" s="12"/>
      <c r="S193" s="13"/>
      <c r="T193" s="13"/>
      <c r="U193" s="13"/>
      <c r="V193" s="13"/>
      <c r="W193" s="13"/>
      <c r="X193" s="14"/>
      <c r="Y193" s="123"/>
      <c r="Z193" s="118"/>
      <c r="AA193" s="123"/>
      <c r="AB193" s="118"/>
      <c r="AC193" s="126"/>
      <c r="AD193" s="128"/>
      <c r="AE193" s="15"/>
      <c r="AF193" s="15"/>
      <c r="AG193" s="12"/>
      <c r="AH193" s="12"/>
      <c r="AI193" s="12"/>
      <c r="AJ193" s="128"/>
      <c r="AK193" s="128"/>
    </row>
    <row r="194" spans="1:37" ht="20.25" customHeight="1" x14ac:dyDescent="0.2">
      <c r="A194" s="118"/>
      <c r="B194" s="118"/>
      <c r="C194" s="118"/>
      <c r="D194" s="118"/>
      <c r="E194" s="118"/>
      <c r="F194" s="118"/>
      <c r="G194" s="118"/>
      <c r="H194" s="12"/>
      <c r="I194" s="151"/>
      <c r="J194" s="122"/>
      <c r="K194" s="123"/>
      <c r="L194" s="118"/>
      <c r="M194" s="123"/>
      <c r="N194" s="125"/>
      <c r="O194" s="126"/>
      <c r="P194" s="12"/>
      <c r="Q194" s="12"/>
      <c r="R194" s="12"/>
      <c r="S194" s="13"/>
      <c r="T194" s="13"/>
      <c r="U194" s="13"/>
      <c r="V194" s="13"/>
      <c r="W194" s="13"/>
      <c r="X194" s="14"/>
      <c r="Y194" s="123"/>
      <c r="Z194" s="118"/>
      <c r="AA194" s="123"/>
      <c r="AB194" s="118"/>
      <c r="AC194" s="126"/>
      <c r="AD194" s="129"/>
      <c r="AE194" s="15"/>
      <c r="AF194" s="15"/>
      <c r="AG194" s="12"/>
      <c r="AH194" s="12"/>
      <c r="AI194" s="12"/>
      <c r="AJ194" s="129"/>
      <c r="AK194" s="129"/>
    </row>
    <row r="195" spans="1:37" ht="20.25" customHeight="1" x14ac:dyDescent="0.2">
      <c r="A195" s="118"/>
      <c r="B195" s="118"/>
      <c r="C195" s="118"/>
      <c r="D195" s="118"/>
      <c r="E195" s="118"/>
      <c r="F195" s="118"/>
      <c r="G195" s="118"/>
      <c r="H195" s="12"/>
      <c r="I195" s="149"/>
      <c r="J195" s="122"/>
      <c r="K195" s="123"/>
      <c r="L195" s="124"/>
      <c r="M195" s="123"/>
      <c r="N195" s="125"/>
      <c r="O195" s="126"/>
      <c r="P195" s="12"/>
      <c r="Q195" s="12"/>
      <c r="R195" s="12"/>
      <c r="S195" s="13"/>
      <c r="T195" s="13"/>
      <c r="U195" s="13"/>
      <c r="V195" s="13"/>
      <c r="W195" s="13"/>
      <c r="X195" s="14"/>
      <c r="Y195" s="123"/>
      <c r="Z195" s="124"/>
      <c r="AA195" s="123"/>
      <c r="AB195" s="124"/>
      <c r="AC195" s="126"/>
      <c r="AD195" s="127"/>
      <c r="AE195" s="15"/>
      <c r="AF195" s="15"/>
      <c r="AG195" s="12"/>
      <c r="AH195" s="12"/>
      <c r="AI195" s="12"/>
      <c r="AJ195" s="127"/>
      <c r="AK195" s="127"/>
    </row>
    <row r="196" spans="1:37" ht="20.25" customHeight="1" x14ac:dyDescent="0.2">
      <c r="A196" s="118"/>
      <c r="B196" s="118"/>
      <c r="C196" s="118"/>
      <c r="D196" s="118"/>
      <c r="E196" s="118"/>
      <c r="F196" s="118"/>
      <c r="G196" s="118"/>
      <c r="H196" s="12"/>
      <c r="I196" s="150"/>
      <c r="J196" s="122"/>
      <c r="K196" s="123"/>
      <c r="L196" s="118"/>
      <c r="M196" s="123"/>
      <c r="N196" s="125"/>
      <c r="O196" s="126"/>
      <c r="P196" s="12"/>
      <c r="Q196" s="12"/>
      <c r="R196" s="12"/>
      <c r="S196" s="13"/>
      <c r="T196" s="13"/>
      <c r="U196" s="13"/>
      <c r="V196" s="13"/>
      <c r="W196" s="13"/>
      <c r="X196" s="14"/>
      <c r="Y196" s="123"/>
      <c r="Z196" s="118"/>
      <c r="AA196" s="123"/>
      <c r="AB196" s="118"/>
      <c r="AC196" s="126"/>
      <c r="AD196" s="128"/>
      <c r="AE196" s="15"/>
      <c r="AF196" s="15"/>
      <c r="AG196" s="12"/>
      <c r="AH196" s="12"/>
      <c r="AI196" s="12"/>
      <c r="AJ196" s="128"/>
      <c r="AK196" s="128"/>
    </row>
    <row r="197" spans="1:37" ht="20.25" customHeight="1" x14ac:dyDescent="0.2">
      <c r="A197" s="118"/>
      <c r="B197" s="118"/>
      <c r="C197" s="118"/>
      <c r="D197" s="118"/>
      <c r="E197" s="118"/>
      <c r="F197" s="118"/>
      <c r="G197" s="118"/>
      <c r="H197" s="12"/>
      <c r="I197" s="150"/>
      <c r="J197" s="122"/>
      <c r="K197" s="123"/>
      <c r="L197" s="118"/>
      <c r="M197" s="123"/>
      <c r="N197" s="125"/>
      <c r="O197" s="126"/>
      <c r="P197" s="12"/>
      <c r="Q197" s="12"/>
      <c r="R197" s="12"/>
      <c r="S197" s="13"/>
      <c r="T197" s="13"/>
      <c r="U197" s="13"/>
      <c r="V197" s="13"/>
      <c r="W197" s="13"/>
      <c r="X197" s="14"/>
      <c r="Y197" s="123"/>
      <c r="Z197" s="118"/>
      <c r="AA197" s="123"/>
      <c r="AB197" s="118"/>
      <c r="AC197" s="126"/>
      <c r="AD197" s="128"/>
      <c r="AE197" s="15"/>
      <c r="AF197" s="15"/>
      <c r="AG197" s="12"/>
      <c r="AH197" s="12"/>
      <c r="AI197" s="12"/>
      <c r="AJ197" s="129"/>
      <c r="AK197" s="129"/>
    </row>
    <row r="198" spans="1:37" ht="20.25" customHeight="1" x14ac:dyDescent="0.2">
      <c r="A198" s="118"/>
      <c r="B198" s="118"/>
      <c r="C198" s="118"/>
      <c r="D198" s="118"/>
      <c r="E198" s="118"/>
      <c r="F198" s="118"/>
      <c r="G198" s="118"/>
      <c r="H198" s="12"/>
      <c r="I198" s="150"/>
      <c r="J198" s="122"/>
      <c r="K198" s="123"/>
      <c r="L198" s="118"/>
      <c r="M198" s="123"/>
      <c r="N198" s="125"/>
      <c r="O198" s="126"/>
      <c r="P198" s="12"/>
      <c r="Q198" s="12"/>
      <c r="R198" s="12"/>
      <c r="S198" s="13"/>
      <c r="T198" s="13"/>
      <c r="U198" s="13"/>
      <c r="V198" s="13"/>
      <c r="W198" s="13"/>
      <c r="X198" s="14"/>
      <c r="Y198" s="123"/>
      <c r="Z198" s="118"/>
      <c r="AA198" s="123"/>
      <c r="AB198" s="118"/>
      <c r="AC198" s="126"/>
      <c r="AD198" s="128"/>
      <c r="AE198" s="15"/>
      <c r="AF198" s="15"/>
      <c r="AG198" s="12"/>
      <c r="AH198" s="12"/>
      <c r="AI198" s="12"/>
      <c r="AJ198" s="127"/>
      <c r="AK198" s="127"/>
    </row>
    <row r="199" spans="1:37" ht="20.25" customHeight="1" x14ac:dyDescent="0.2">
      <c r="A199" s="118"/>
      <c r="B199" s="118"/>
      <c r="C199" s="118"/>
      <c r="D199" s="118"/>
      <c r="E199" s="118"/>
      <c r="F199" s="118"/>
      <c r="G199" s="118"/>
      <c r="H199" s="12"/>
      <c r="I199" s="150"/>
      <c r="J199" s="122"/>
      <c r="K199" s="123"/>
      <c r="L199" s="118"/>
      <c r="M199" s="123"/>
      <c r="N199" s="125"/>
      <c r="O199" s="126"/>
      <c r="P199" s="12"/>
      <c r="Q199" s="12"/>
      <c r="R199" s="12"/>
      <c r="S199" s="13"/>
      <c r="T199" s="13"/>
      <c r="U199" s="13"/>
      <c r="V199" s="13"/>
      <c r="W199" s="13"/>
      <c r="X199" s="14"/>
      <c r="Y199" s="123"/>
      <c r="Z199" s="118"/>
      <c r="AA199" s="123"/>
      <c r="AB199" s="118"/>
      <c r="AC199" s="126"/>
      <c r="AD199" s="128"/>
      <c r="AE199" s="15"/>
      <c r="AF199" s="15"/>
      <c r="AG199" s="12"/>
      <c r="AH199" s="12"/>
      <c r="AI199" s="12"/>
      <c r="AJ199" s="128"/>
      <c r="AK199" s="128"/>
    </row>
    <row r="200" spans="1:37" ht="20.25" customHeight="1" x14ac:dyDescent="0.2">
      <c r="A200" s="118"/>
      <c r="B200" s="118"/>
      <c r="C200" s="118"/>
      <c r="D200" s="118"/>
      <c r="E200" s="118"/>
      <c r="F200" s="118"/>
      <c r="G200" s="118"/>
      <c r="H200" s="12"/>
      <c r="I200" s="151"/>
      <c r="J200" s="122"/>
      <c r="K200" s="123"/>
      <c r="L200" s="118"/>
      <c r="M200" s="123"/>
      <c r="N200" s="125"/>
      <c r="O200" s="126"/>
      <c r="P200" s="12"/>
      <c r="Q200" s="12"/>
      <c r="R200" s="12"/>
      <c r="S200" s="13"/>
      <c r="T200" s="13"/>
      <c r="U200" s="13"/>
      <c r="V200" s="13"/>
      <c r="W200" s="13"/>
      <c r="X200" s="14"/>
      <c r="Y200" s="123"/>
      <c r="Z200" s="118"/>
      <c r="AA200" s="123"/>
      <c r="AB200" s="118"/>
      <c r="AC200" s="126"/>
      <c r="AD200" s="129"/>
      <c r="AE200" s="15"/>
      <c r="AF200" s="15"/>
      <c r="AG200" s="12"/>
      <c r="AH200" s="12"/>
      <c r="AI200" s="12"/>
      <c r="AJ200" s="129"/>
      <c r="AK200" s="129"/>
    </row>
    <row r="201" spans="1:37" ht="20.25" customHeight="1" x14ac:dyDescent="0.2">
      <c r="A201" s="118"/>
      <c r="B201" s="118"/>
      <c r="C201" s="118"/>
      <c r="D201" s="118"/>
      <c r="E201" s="118"/>
      <c r="F201" s="118"/>
      <c r="G201" s="118"/>
      <c r="H201" s="12"/>
      <c r="I201" s="149"/>
      <c r="J201" s="122"/>
      <c r="K201" s="123"/>
      <c r="L201" s="124"/>
      <c r="M201" s="123"/>
      <c r="N201" s="125"/>
      <c r="O201" s="126"/>
      <c r="P201" s="12"/>
      <c r="Q201" s="12"/>
      <c r="R201" s="12"/>
      <c r="S201" s="13"/>
      <c r="T201" s="13"/>
      <c r="U201" s="13"/>
      <c r="V201" s="13"/>
      <c r="W201" s="13"/>
      <c r="X201" s="14"/>
      <c r="Y201" s="123"/>
      <c r="Z201" s="124"/>
      <c r="AA201" s="123"/>
      <c r="AB201" s="124"/>
      <c r="AC201" s="126"/>
      <c r="AD201" s="127"/>
      <c r="AE201" s="15"/>
      <c r="AF201" s="15"/>
      <c r="AG201" s="12"/>
      <c r="AH201" s="12"/>
      <c r="AI201" s="12"/>
      <c r="AJ201" s="127"/>
      <c r="AK201" s="127"/>
    </row>
    <row r="202" spans="1:37" ht="20.25" customHeight="1" x14ac:dyDescent="0.2">
      <c r="A202" s="118"/>
      <c r="B202" s="118"/>
      <c r="C202" s="118"/>
      <c r="D202" s="118"/>
      <c r="E202" s="118"/>
      <c r="F202" s="118"/>
      <c r="G202" s="118"/>
      <c r="H202" s="12"/>
      <c r="I202" s="150"/>
      <c r="J202" s="122"/>
      <c r="K202" s="123"/>
      <c r="L202" s="118"/>
      <c r="M202" s="123"/>
      <c r="N202" s="125"/>
      <c r="O202" s="126"/>
      <c r="P202" s="12"/>
      <c r="Q202" s="12"/>
      <c r="R202" s="12"/>
      <c r="S202" s="13"/>
      <c r="T202" s="13"/>
      <c r="U202" s="13"/>
      <c r="V202" s="13"/>
      <c r="W202" s="13"/>
      <c r="X202" s="14"/>
      <c r="Y202" s="123"/>
      <c r="Z202" s="118"/>
      <c r="AA202" s="123"/>
      <c r="AB202" s="118"/>
      <c r="AC202" s="126"/>
      <c r="AD202" s="128"/>
      <c r="AE202" s="15"/>
      <c r="AF202" s="15"/>
      <c r="AG202" s="12"/>
      <c r="AH202" s="12"/>
      <c r="AI202" s="12"/>
      <c r="AJ202" s="128"/>
      <c r="AK202" s="128"/>
    </row>
    <row r="203" spans="1:37" ht="20.25" customHeight="1" x14ac:dyDescent="0.2">
      <c r="A203" s="118"/>
      <c r="B203" s="118"/>
      <c r="C203" s="118"/>
      <c r="D203" s="118"/>
      <c r="E203" s="118"/>
      <c r="F203" s="118"/>
      <c r="G203" s="118"/>
      <c r="H203" s="12"/>
      <c r="I203" s="150"/>
      <c r="J203" s="122"/>
      <c r="K203" s="123"/>
      <c r="L203" s="118"/>
      <c r="M203" s="123"/>
      <c r="N203" s="125"/>
      <c r="O203" s="126"/>
      <c r="P203" s="12"/>
      <c r="Q203" s="12"/>
      <c r="R203" s="12"/>
      <c r="S203" s="13"/>
      <c r="T203" s="13"/>
      <c r="U203" s="13"/>
      <c r="V203" s="13"/>
      <c r="W203" s="13"/>
      <c r="X203" s="14"/>
      <c r="Y203" s="123"/>
      <c r="Z203" s="118"/>
      <c r="AA203" s="123"/>
      <c r="AB203" s="118"/>
      <c r="AC203" s="126"/>
      <c r="AD203" s="128"/>
      <c r="AE203" s="15"/>
      <c r="AF203" s="15"/>
      <c r="AG203" s="12"/>
      <c r="AH203" s="12"/>
      <c r="AI203" s="12"/>
      <c r="AJ203" s="129"/>
      <c r="AK203" s="129"/>
    </row>
    <row r="204" spans="1:37" ht="20.25" customHeight="1" x14ac:dyDescent="0.2">
      <c r="A204" s="118"/>
      <c r="B204" s="118"/>
      <c r="C204" s="118"/>
      <c r="D204" s="118"/>
      <c r="E204" s="118"/>
      <c r="F204" s="118"/>
      <c r="G204" s="118"/>
      <c r="H204" s="12"/>
      <c r="I204" s="150"/>
      <c r="J204" s="122"/>
      <c r="K204" s="123"/>
      <c r="L204" s="118"/>
      <c r="M204" s="123"/>
      <c r="N204" s="125"/>
      <c r="O204" s="126"/>
      <c r="P204" s="12"/>
      <c r="Q204" s="12"/>
      <c r="R204" s="12"/>
      <c r="S204" s="13"/>
      <c r="T204" s="13"/>
      <c r="U204" s="13"/>
      <c r="V204" s="13"/>
      <c r="W204" s="13"/>
      <c r="X204" s="14"/>
      <c r="Y204" s="123"/>
      <c r="Z204" s="118"/>
      <c r="AA204" s="123"/>
      <c r="AB204" s="118"/>
      <c r="AC204" s="126"/>
      <c r="AD204" s="128"/>
      <c r="AE204" s="15"/>
      <c r="AF204" s="15"/>
      <c r="AG204" s="12"/>
      <c r="AH204" s="12"/>
      <c r="AI204" s="12"/>
      <c r="AJ204" s="127"/>
      <c r="AK204" s="127"/>
    </row>
    <row r="205" spans="1:37" ht="20.25" customHeight="1" x14ac:dyDescent="0.2">
      <c r="A205" s="118"/>
      <c r="B205" s="118"/>
      <c r="C205" s="118"/>
      <c r="D205" s="118"/>
      <c r="E205" s="118"/>
      <c r="F205" s="118"/>
      <c r="G205" s="118"/>
      <c r="H205" s="12"/>
      <c r="I205" s="150"/>
      <c r="J205" s="122"/>
      <c r="K205" s="123"/>
      <c r="L205" s="118"/>
      <c r="M205" s="123"/>
      <c r="N205" s="125"/>
      <c r="O205" s="126"/>
      <c r="P205" s="12"/>
      <c r="Q205" s="12"/>
      <c r="R205" s="12"/>
      <c r="S205" s="13"/>
      <c r="T205" s="13"/>
      <c r="U205" s="13"/>
      <c r="V205" s="13"/>
      <c r="W205" s="13"/>
      <c r="X205" s="14"/>
      <c r="Y205" s="123"/>
      <c r="Z205" s="118"/>
      <c r="AA205" s="123"/>
      <c r="AB205" s="118"/>
      <c r="AC205" s="126"/>
      <c r="AD205" s="128"/>
      <c r="AE205" s="15"/>
      <c r="AF205" s="15"/>
      <c r="AG205" s="12"/>
      <c r="AH205" s="12"/>
      <c r="AI205" s="12"/>
      <c r="AJ205" s="128"/>
      <c r="AK205" s="128"/>
    </row>
    <row r="206" spans="1:37" ht="20.25" customHeight="1" x14ac:dyDescent="0.2">
      <c r="A206" s="118"/>
      <c r="B206" s="118"/>
      <c r="C206" s="118"/>
      <c r="D206" s="118"/>
      <c r="E206" s="118"/>
      <c r="F206" s="118"/>
      <c r="G206" s="118"/>
      <c r="H206" s="12"/>
      <c r="I206" s="151"/>
      <c r="J206" s="122"/>
      <c r="K206" s="123"/>
      <c r="L206" s="118"/>
      <c r="M206" s="123"/>
      <c r="N206" s="125"/>
      <c r="O206" s="126"/>
      <c r="P206" s="12"/>
      <c r="Q206" s="12"/>
      <c r="R206" s="12"/>
      <c r="S206" s="13"/>
      <c r="T206" s="13"/>
      <c r="U206" s="13"/>
      <c r="V206" s="13"/>
      <c r="W206" s="13"/>
      <c r="X206" s="14"/>
      <c r="Y206" s="123"/>
      <c r="Z206" s="118"/>
      <c r="AA206" s="123"/>
      <c r="AB206" s="118"/>
      <c r="AC206" s="126"/>
      <c r="AD206" s="129"/>
      <c r="AE206" s="15"/>
      <c r="AF206" s="15"/>
      <c r="AG206" s="12"/>
      <c r="AH206" s="12"/>
      <c r="AI206" s="12"/>
      <c r="AJ206" s="129"/>
      <c r="AK206" s="129"/>
    </row>
    <row r="207" spans="1:37" ht="20.25" customHeight="1" x14ac:dyDescent="0.2">
      <c r="A207" s="118"/>
      <c r="B207" s="118"/>
      <c r="C207" s="118"/>
      <c r="D207" s="118"/>
      <c r="E207" s="118"/>
      <c r="F207" s="118"/>
      <c r="G207" s="118"/>
      <c r="H207" s="12"/>
      <c r="I207" s="149"/>
      <c r="J207" s="122"/>
      <c r="K207" s="123"/>
      <c r="L207" s="124"/>
      <c r="M207" s="123"/>
      <c r="N207" s="125"/>
      <c r="O207" s="126"/>
      <c r="P207" s="12"/>
      <c r="Q207" s="12"/>
      <c r="R207" s="12"/>
      <c r="S207" s="13"/>
      <c r="T207" s="13"/>
      <c r="U207" s="13"/>
      <c r="V207" s="13"/>
      <c r="W207" s="13"/>
      <c r="X207" s="14"/>
      <c r="Y207" s="123"/>
      <c r="Z207" s="124"/>
      <c r="AA207" s="123"/>
      <c r="AB207" s="124"/>
      <c r="AC207" s="126"/>
      <c r="AD207" s="127"/>
      <c r="AE207" s="15"/>
      <c r="AF207" s="15"/>
      <c r="AG207" s="12"/>
      <c r="AH207" s="12"/>
      <c r="AI207" s="12"/>
      <c r="AJ207" s="127"/>
      <c r="AK207" s="127"/>
    </row>
    <row r="208" spans="1:37" ht="20.25" customHeight="1" x14ac:dyDescent="0.2">
      <c r="A208" s="118"/>
      <c r="B208" s="118"/>
      <c r="C208" s="118"/>
      <c r="D208" s="118"/>
      <c r="E208" s="118"/>
      <c r="F208" s="118"/>
      <c r="G208" s="118"/>
      <c r="H208" s="12"/>
      <c r="I208" s="150"/>
      <c r="J208" s="122"/>
      <c r="K208" s="123"/>
      <c r="L208" s="118"/>
      <c r="M208" s="123"/>
      <c r="N208" s="125"/>
      <c r="O208" s="126"/>
      <c r="P208" s="12"/>
      <c r="Q208" s="12"/>
      <c r="R208" s="12"/>
      <c r="S208" s="13"/>
      <c r="T208" s="13"/>
      <c r="U208" s="13"/>
      <c r="V208" s="13"/>
      <c r="W208" s="13"/>
      <c r="X208" s="14"/>
      <c r="Y208" s="123"/>
      <c r="Z208" s="118"/>
      <c r="AA208" s="123"/>
      <c r="AB208" s="118"/>
      <c r="AC208" s="126"/>
      <c r="AD208" s="128"/>
      <c r="AE208" s="15"/>
      <c r="AF208" s="15"/>
      <c r="AG208" s="12"/>
      <c r="AH208" s="12"/>
      <c r="AI208" s="12"/>
      <c r="AJ208" s="128"/>
      <c r="AK208" s="128"/>
    </row>
    <row r="209" spans="1:37" ht="20.25" customHeight="1" x14ac:dyDescent="0.2">
      <c r="A209" s="118"/>
      <c r="B209" s="118"/>
      <c r="C209" s="118"/>
      <c r="D209" s="118"/>
      <c r="E209" s="118"/>
      <c r="F209" s="118"/>
      <c r="G209" s="118"/>
      <c r="H209" s="12"/>
      <c r="I209" s="150"/>
      <c r="J209" s="122"/>
      <c r="K209" s="123"/>
      <c r="L209" s="118"/>
      <c r="M209" s="123"/>
      <c r="N209" s="125"/>
      <c r="O209" s="126"/>
      <c r="P209" s="12"/>
      <c r="Q209" s="12"/>
      <c r="R209" s="12"/>
      <c r="S209" s="13"/>
      <c r="T209" s="13"/>
      <c r="U209" s="13"/>
      <c r="V209" s="13"/>
      <c r="W209" s="13"/>
      <c r="X209" s="14"/>
      <c r="Y209" s="123"/>
      <c r="Z209" s="118"/>
      <c r="AA209" s="123"/>
      <c r="AB209" s="118"/>
      <c r="AC209" s="126"/>
      <c r="AD209" s="128"/>
      <c r="AE209" s="15"/>
      <c r="AF209" s="15"/>
      <c r="AG209" s="12"/>
      <c r="AH209" s="12"/>
      <c r="AI209" s="12"/>
      <c r="AJ209" s="129"/>
      <c r="AK209" s="129"/>
    </row>
    <row r="210" spans="1:37" ht="20.25" customHeight="1" x14ac:dyDescent="0.2">
      <c r="A210" s="118"/>
      <c r="B210" s="118"/>
      <c r="C210" s="118"/>
      <c r="D210" s="118"/>
      <c r="E210" s="118"/>
      <c r="F210" s="118"/>
      <c r="G210" s="118"/>
      <c r="H210" s="12"/>
      <c r="I210" s="150"/>
      <c r="J210" s="122"/>
      <c r="K210" s="123"/>
      <c r="L210" s="118"/>
      <c r="M210" s="123"/>
      <c r="N210" s="125"/>
      <c r="O210" s="126"/>
      <c r="P210" s="12"/>
      <c r="Q210" s="12"/>
      <c r="R210" s="12"/>
      <c r="S210" s="13"/>
      <c r="T210" s="13"/>
      <c r="U210" s="13"/>
      <c r="V210" s="13"/>
      <c r="W210" s="13"/>
      <c r="X210" s="14"/>
      <c r="Y210" s="123"/>
      <c r="Z210" s="118"/>
      <c r="AA210" s="123"/>
      <c r="AB210" s="118"/>
      <c r="AC210" s="126"/>
      <c r="AD210" s="128"/>
      <c r="AE210" s="15"/>
      <c r="AF210" s="15"/>
      <c r="AG210" s="12"/>
      <c r="AH210" s="12"/>
      <c r="AI210" s="12"/>
      <c r="AJ210" s="127"/>
      <c r="AK210" s="127"/>
    </row>
    <row r="211" spans="1:37" ht="20.25" customHeight="1" x14ac:dyDescent="0.2">
      <c r="A211" s="118"/>
      <c r="B211" s="118"/>
      <c r="C211" s="118"/>
      <c r="D211" s="118"/>
      <c r="E211" s="118"/>
      <c r="F211" s="118"/>
      <c r="G211" s="118"/>
      <c r="H211" s="12"/>
      <c r="I211" s="150"/>
      <c r="J211" s="122"/>
      <c r="K211" s="123"/>
      <c r="L211" s="118"/>
      <c r="M211" s="123"/>
      <c r="N211" s="125"/>
      <c r="O211" s="126"/>
      <c r="P211" s="12"/>
      <c r="Q211" s="12"/>
      <c r="R211" s="12"/>
      <c r="S211" s="13"/>
      <c r="T211" s="13"/>
      <c r="U211" s="13"/>
      <c r="V211" s="13"/>
      <c r="W211" s="13"/>
      <c r="X211" s="14"/>
      <c r="Y211" s="123"/>
      <c r="Z211" s="118"/>
      <c r="AA211" s="123"/>
      <c r="AB211" s="118"/>
      <c r="AC211" s="126"/>
      <c r="AD211" s="128"/>
      <c r="AE211" s="15"/>
      <c r="AF211" s="15"/>
      <c r="AG211" s="12"/>
      <c r="AH211" s="12"/>
      <c r="AI211" s="12"/>
      <c r="AJ211" s="128"/>
      <c r="AK211" s="128"/>
    </row>
    <row r="212" spans="1:37" ht="20.25" customHeight="1" x14ac:dyDescent="0.2">
      <c r="A212" s="118"/>
      <c r="B212" s="118"/>
      <c r="C212" s="118"/>
      <c r="D212" s="118"/>
      <c r="E212" s="118"/>
      <c r="F212" s="118"/>
      <c r="G212" s="118"/>
      <c r="H212" s="12"/>
      <c r="I212" s="151"/>
      <c r="J212" s="122"/>
      <c r="K212" s="123"/>
      <c r="L212" s="118"/>
      <c r="M212" s="123"/>
      <c r="N212" s="125"/>
      <c r="O212" s="126"/>
      <c r="P212" s="12"/>
      <c r="Q212" s="12"/>
      <c r="R212" s="12"/>
      <c r="S212" s="13"/>
      <c r="T212" s="13"/>
      <c r="U212" s="13"/>
      <c r="V212" s="13"/>
      <c r="W212" s="13"/>
      <c r="X212" s="14"/>
      <c r="Y212" s="123"/>
      <c r="Z212" s="118"/>
      <c r="AA212" s="123"/>
      <c r="AB212" s="118"/>
      <c r="AC212" s="126"/>
      <c r="AD212" s="129"/>
      <c r="AE212" s="15"/>
      <c r="AF212" s="15"/>
      <c r="AG212" s="12"/>
      <c r="AH212" s="12"/>
      <c r="AI212" s="12"/>
      <c r="AJ212" s="129"/>
      <c r="AK212" s="129"/>
    </row>
    <row r="213" spans="1:37" ht="20.25" customHeight="1" x14ac:dyDescent="0.2">
      <c r="A213" s="118"/>
      <c r="B213" s="118"/>
      <c r="C213" s="118"/>
      <c r="D213" s="118"/>
      <c r="E213" s="118"/>
      <c r="F213" s="118"/>
      <c r="G213" s="118"/>
      <c r="H213" s="12"/>
      <c r="I213" s="149"/>
      <c r="J213" s="122"/>
      <c r="K213" s="123"/>
      <c r="L213" s="124"/>
      <c r="M213" s="123"/>
      <c r="N213" s="125"/>
      <c r="O213" s="126"/>
      <c r="P213" s="12"/>
      <c r="Q213" s="12"/>
      <c r="R213" s="12"/>
      <c r="S213" s="13"/>
      <c r="T213" s="13"/>
      <c r="U213" s="13"/>
      <c r="V213" s="13"/>
      <c r="W213" s="13"/>
      <c r="X213" s="14"/>
      <c r="Y213" s="123"/>
      <c r="Z213" s="124"/>
      <c r="AA213" s="123"/>
      <c r="AB213" s="124"/>
      <c r="AC213" s="126"/>
      <c r="AD213" s="127"/>
      <c r="AE213" s="15"/>
      <c r="AF213" s="15"/>
      <c r="AG213" s="12"/>
      <c r="AH213" s="12"/>
      <c r="AI213" s="12"/>
      <c r="AJ213" s="127"/>
      <c r="AK213" s="127"/>
    </row>
    <row r="214" spans="1:37" ht="20.25" customHeight="1" x14ac:dyDescent="0.2">
      <c r="A214" s="118"/>
      <c r="B214" s="118"/>
      <c r="C214" s="118"/>
      <c r="D214" s="118"/>
      <c r="E214" s="118"/>
      <c r="F214" s="118"/>
      <c r="G214" s="118"/>
      <c r="H214" s="12"/>
      <c r="I214" s="150"/>
      <c r="J214" s="122"/>
      <c r="K214" s="123"/>
      <c r="L214" s="118"/>
      <c r="M214" s="123"/>
      <c r="N214" s="125"/>
      <c r="O214" s="126"/>
      <c r="P214" s="12"/>
      <c r="Q214" s="12"/>
      <c r="R214" s="12"/>
      <c r="S214" s="13"/>
      <c r="T214" s="13"/>
      <c r="U214" s="13"/>
      <c r="V214" s="13"/>
      <c r="W214" s="13"/>
      <c r="X214" s="14"/>
      <c r="Y214" s="123"/>
      <c r="Z214" s="118"/>
      <c r="AA214" s="123"/>
      <c r="AB214" s="118"/>
      <c r="AC214" s="126"/>
      <c r="AD214" s="128"/>
      <c r="AE214" s="15"/>
      <c r="AF214" s="15"/>
      <c r="AG214" s="12"/>
      <c r="AH214" s="12"/>
      <c r="AI214" s="12"/>
      <c r="AJ214" s="128"/>
      <c r="AK214" s="128"/>
    </row>
    <row r="215" spans="1:37" ht="20.25" customHeight="1" x14ac:dyDescent="0.2">
      <c r="A215" s="118"/>
      <c r="B215" s="118"/>
      <c r="C215" s="118"/>
      <c r="D215" s="118"/>
      <c r="E215" s="118"/>
      <c r="F215" s="118"/>
      <c r="G215" s="118"/>
      <c r="H215" s="12"/>
      <c r="I215" s="150"/>
      <c r="J215" s="122"/>
      <c r="K215" s="123"/>
      <c r="L215" s="118"/>
      <c r="M215" s="123"/>
      <c r="N215" s="125"/>
      <c r="O215" s="126"/>
      <c r="P215" s="12"/>
      <c r="Q215" s="12"/>
      <c r="R215" s="12"/>
      <c r="S215" s="13"/>
      <c r="T215" s="13"/>
      <c r="U215" s="13"/>
      <c r="V215" s="13"/>
      <c r="W215" s="13"/>
      <c r="X215" s="14"/>
      <c r="Y215" s="123"/>
      <c r="Z215" s="118"/>
      <c r="AA215" s="123"/>
      <c r="AB215" s="118"/>
      <c r="AC215" s="126"/>
      <c r="AD215" s="128"/>
      <c r="AE215" s="15"/>
      <c r="AF215" s="15"/>
      <c r="AG215" s="12"/>
      <c r="AH215" s="12"/>
      <c r="AI215" s="12"/>
      <c r="AJ215" s="129"/>
      <c r="AK215" s="129"/>
    </row>
    <row r="216" spans="1:37" ht="20.25" customHeight="1" x14ac:dyDescent="0.2">
      <c r="A216" s="118"/>
      <c r="B216" s="118"/>
      <c r="C216" s="118"/>
      <c r="D216" s="118"/>
      <c r="E216" s="118"/>
      <c r="F216" s="118"/>
      <c r="G216" s="118"/>
      <c r="H216" s="12"/>
      <c r="I216" s="150"/>
      <c r="J216" s="122"/>
      <c r="K216" s="123"/>
      <c r="L216" s="118"/>
      <c r="M216" s="123"/>
      <c r="N216" s="125"/>
      <c r="O216" s="126"/>
      <c r="P216" s="12"/>
      <c r="Q216" s="12"/>
      <c r="R216" s="12"/>
      <c r="S216" s="13"/>
      <c r="T216" s="13"/>
      <c r="U216" s="13"/>
      <c r="V216" s="13"/>
      <c r="W216" s="13"/>
      <c r="X216" s="14"/>
      <c r="Y216" s="123"/>
      <c r="Z216" s="118"/>
      <c r="AA216" s="123"/>
      <c r="AB216" s="118"/>
      <c r="AC216" s="126"/>
      <c r="AD216" s="128"/>
      <c r="AE216" s="15"/>
      <c r="AF216" s="15"/>
      <c r="AG216" s="12"/>
      <c r="AH216" s="12"/>
      <c r="AI216" s="12"/>
      <c r="AJ216" s="127"/>
      <c r="AK216" s="127"/>
    </row>
    <row r="217" spans="1:37" ht="20.25" customHeight="1" x14ac:dyDescent="0.2">
      <c r="A217" s="118"/>
      <c r="B217" s="118"/>
      <c r="C217" s="118"/>
      <c r="D217" s="118"/>
      <c r="E217" s="118"/>
      <c r="F217" s="118"/>
      <c r="G217" s="118"/>
      <c r="H217" s="12"/>
      <c r="I217" s="150"/>
      <c r="J217" s="122"/>
      <c r="K217" s="123"/>
      <c r="L217" s="118"/>
      <c r="M217" s="123"/>
      <c r="N217" s="125"/>
      <c r="O217" s="126"/>
      <c r="P217" s="12"/>
      <c r="Q217" s="12"/>
      <c r="R217" s="12"/>
      <c r="S217" s="13"/>
      <c r="T217" s="13"/>
      <c r="U217" s="13"/>
      <c r="V217" s="13"/>
      <c r="W217" s="13"/>
      <c r="X217" s="14"/>
      <c r="Y217" s="123"/>
      <c r="Z217" s="118"/>
      <c r="AA217" s="123"/>
      <c r="AB217" s="118"/>
      <c r="AC217" s="126"/>
      <c r="AD217" s="128"/>
      <c r="AE217" s="15"/>
      <c r="AF217" s="15"/>
      <c r="AG217" s="12"/>
      <c r="AH217" s="12"/>
      <c r="AI217" s="12"/>
      <c r="AJ217" s="128"/>
      <c r="AK217" s="128"/>
    </row>
    <row r="218" spans="1:37" ht="20.25" customHeight="1" x14ac:dyDescent="0.2">
      <c r="A218" s="118"/>
      <c r="B218" s="118"/>
      <c r="C218" s="118"/>
      <c r="D218" s="118"/>
      <c r="E218" s="118"/>
      <c r="F218" s="118"/>
      <c r="G218" s="118"/>
      <c r="H218" s="12"/>
      <c r="I218" s="151"/>
      <c r="J218" s="122"/>
      <c r="K218" s="123"/>
      <c r="L218" s="118"/>
      <c r="M218" s="123"/>
      <c r="N218" s="125"/>
      <c r="O218" s="126"/>
      <c r="P218" s="12"/>
      <c r="Q218" s="12"/>
      <c r="R218" s="12"/>
      <c r="S218" s="13"/>
      <c r="T218" s="13"/>
      <c r="U218" s="13"/>
      <c r="V218" s="13"/>
      <c r="W218" s="13"/>
      <c r="X218" s="14"/>
      <c r="Y218" s="123"/>
      <c r="Z218" s="118"/>
      <c r="AA218" s="123"/>
      <c r="AB218" s="118"/>
      <c r="AC218" s="126"/>
      <c r="AD218" s="129"/>
      <c r="AE218" s="15"/>
      <c r="AF218" s="15"/>
      <c r="AG218" s="12"/>
      <c r="AH218" s="12"/>
      <c r="AI218" s="12"/>
      <c r="AJ218" s="129"/>
      <c r="AK218" s="129"/>
    </row>
    <row r="219" spans="1:37" ht="20.25" customHeight="1" x14ac:dyDescent="0.2">
      <c r="A219" s="118"/>
      <c r="B219" s="118"/>
      <c r="C219" s="118"/>
      <c r="D219" s="118"/>
      <c r="E219" s="118"/>
      <c r="F219" s="118"/>
      <c r="G219" s="118"/>
      <c r="H219" s="12"/>
      <c r="I219" s="149"/>
      <c r="J219" s="122"/>
      <c r="K219" s="123"/>
      <c r="L219" s="124"/>
      <c r="M219" s="123"/>
      <c r="N219" s="125"/>
      <c r="O219" s="126"/>
      <c r="P219" s="12"/>
      <c r="Q219" s="12"/>
      <c r="R219" s="12"/>
      <c r="S219" s="13"/>
      <c r="T219" s="13"/>
      <c r="U219" s="13"/>
      <c r="V219" s="13"/>
      <c r="W219" s="13"/>
      <c r="X219" s="14"/>
      <c r="Y219" s="123"/>
      <c r="Z219" s="124"/>
      <c r="AA219" s="123"/>
      <c r="AB219" s="124"/>
      <c r="AC219" s="126"/>
      <c r="AD219" s="127"/>
      <c r="AE219" s="15"/>
      <c r="AF219" s="15"/>
      <c r="AG219" s="12"/>
      <c r="AH219" s="12"/>
      <c r="AI219" s="12"/>
      <c r="AJ219" s="127"/>
      <c r="AK219" s="127"/>
    </row>
    <row r="220" spans="1:37" ht="20.25" customHeight="1" x14ac:dyDescent="0.2">
      <c r="A220" s="118"/>
      <c r="B220" s="118"/>
      <c r="C220" s="118"/>
      <c r="D220" s="118"/>
      <c r="E220" s="118"/>
      <c r="F220" s="118"/>
      <c r="G220" s="118"/>
      <c r="H220" s="12"/>
      <c r="I220" s="150"/>
      <c r="J220" s="122"/>
      <c r="K220" s="123"/>
      <c r="L220" s="118"/>
      <c r="M220" s="123"/>
      <c r="N220" s="125"/>
      <c r="O220" s="126"/>
      <c r="P220" s="12"/>
      <c r="Q220" s="12"/>
      <c r="R220" s="12"/>
      <c r="S220" s="13"/>
      <c r="T220" s="13"/>
      <c r="U220" s="13"/>
      <c r="V220" s="13"/>
      <c r="W220" s="13"/>
      <c r="X220" s="14"/>
      <c r="Y220" s="123"/>
      <c r="Z220" s="118"/>
      <c r="AA220" s="123"/>
      <c r="AB220" s="118"/>
      <c r="AC220" s="126"/>
      <c r="AD220" s="128"/>
      <c r="AE220" s="15"/>
      <c r="AF220" s="15"/>
      <c r="AG220" s="12"/>
      <c r="AH220" s="12"/>
      <c r="AI220" s="12"/>
      <c r="AJ220" s="128"/>
      <c r="AK220" s="128"/>
    </row>
    <row r="221" spans="1:37" ht="20.25" customHeight="1" x14ac:dyDescent="0.2">
      <c r="A221" s="118"/>
      <c r="B221" s="118"/>
      <c r="C221" s="118"/>
      <c r="D221" s="118"/>
      <c r="E221" s="118"/>
      <c r="F221" s="118"/>
      <c r="G221" s="118"/>
      <c r="H221" s="12"/>
      <c r="I221" s="150"/>
      <c r="J221" s="122"/>
      <c r="K221" s="123"/>
      <c r="L221" s="118"/>
      <c r="M221" s="123"/>
      <c r="N221" s="125"/>
      <c r="O221" s="126"/>
      <c r="P221" s="12"/>
      <c r="Q221" s="12"/>
      <c r="R221" s="12"/>
      <c r="S221" s="13"/>
      <c r="T221" s="13"/>
      <c r="U221" s="13"/>
      <c r="V221" s="13"/>
      <c r="W221" s="13"/>
      <c r="X221" s="14"/>
      <c r="Y221" s="123"/>
      <c r="Z221" s="118"/>
      <c r="AA221" s="123"/>
      <c r="AB221" s="118"/>
      <c r="AC221" s="126"/>
      <c r="AD221" s="128"/>
      <c r="AE221" s="15"/>
      <c r="AF221" s="15"/>
      <c r="AG221" s="12"/>
      <c r="AH221" s="12"/>
      <c r="AI221" s="12"/>
      <c r="AJ221" s="129"/>
      <c r="AK221" s="129"/>
    </row>
    <row r="222" spans="1:37" ht="20.25" customHeight="1" x14ac:dyDescent="0.2">
      <c r="A222" s="118"/>
      <c r="B222" s="118"/>
      <c r="C222" s="118"/>
      <c r="D222" s="118"/>
      <c r="E222" s="118"/>
      <c r="F222" s="118"/>
      <c r="G222" s="118"/>
      <c r="H222" s="12"/>
      <c r="I222" s="150"/>
      <c r="J222" s="122"/>
      <c r="K222" s="123"/>
      <c r="L222" s="118"/>
      <c r="M222" s="123"/>
      <c r="N222" s="125"/>
      <c r="O222" s="126"/>
      <c r="P222" s="12"/>
      <c r="Q222" s="12"/>
      <c r="R222" s="12"/>
      <c r="S222" s="13"/>
      <c r="T222" s="13"/>
      <c r="U222" s="13"/>
      <c r="V222" s="13"/>
      <c r="W222" s="13"/>
      <c r="X222" s="14"/>
      <c r="Y222" s="123"/>
      <c r="Z222" s="118"/>
      <c r="AA222" s="123"/>
      <c r="AB222" s="118"/>
      <c r="AC222" s="126"/>
      <c r="AD222" s="128"/>
      <c r="AE222" s="15"/>
      <c r="AF222" s="15"/>
      <c r="AG222" s="12"/>
      <c r="AH222" s="12"/>
      <c r="AI222" s="12"/>
      <c r="AJ222" s="127"/>
      <c r="AK222" s="127"/>
    </row>
    <row r="223" spans="1:37" ht="20.25" customHeight="1" x14ac:dyDescent="0.2">
      <c r="A223" s="118"/>
      <c r="B223" s="118"/>
      <c r="C223" s="118"/>
      <c r="D223" s="118"/>
      <c r="E223" s="118"/>
      <c r="F223" s="118"/>
      <c r="G223" s="118"/>
      <c r="H223" s="12"/>
      <c r="I223" s="150"/>
      <c r="J223" s="122"/>
      <c r="K223" s="123"/>
      <c r="L223" s="118"/>
      <c r="M223" s="123"/>
      <c r="N223" s="125"/>
      <c r="O223" s="126"/>
      <c r="P223" s="12"/>
      <c r="Q223" s="12"/>
      <c r="R223" s="12"/>
      <c r="S223" s="13"/>
      <c r="T223" s="13"/>
      <c r="U223" s="13"/>
      <c r="V223" s="13"/>
      <c r="W223" s="13"/>
      <c r="X223" s="14"/>
      <c r="Y223" s="123"/>
      <c r="Z223" s="118"/>
      <c r="AA223" s="123"/>
      <c r="AB223" s="118"/>
      <c r="AC223" s="126"/>
      <c r="AD223" s="128"/>
      <c r="AE223" s="15"/>
      <c r="AF223" s="15"/>
      <c r="AG223" s="12"/>
      <c r="AH223" s="12"/>
      <c r="AI223" s="12"/>
      <c r="AJ223" s="128"/>
      <c r="AK223" s="128"/>
    </row>
    <row r="224" spans="1:37" ht="20.25" customHeight="1" x14ac:dyDescent="0.2">
      <c r="A224" s="118"/>
      <c r="B224" s="118"/>
      <c r="C224" s="118"/>
      <c r="D224" s="118"/>
      <c r="E224" s="118"/>
      <c r="F224" s="118"/>
      <c r="G224" s="118"/>
      <c r="H224" s="12"/>
      <c r="I224" s="151"/>
      <c r="J224" s="122"/>
      <c r="K224" s="123"/>
      <c r="L224" s="118"/>
      <c r="M224" s="123"/>
      <c r="N224" s="125"/>
      <c r="O224" s="126"/>
      <c r="P224" s="12"/>
      <c r="Q224" s="12"/>
      <c r="R224" s="12"/>
      <c r="S224" s="13"/>
      <c r="T224" s="13"/>
      <c r="U224" s="13"/>
      <c r="V224" s="13"/>
      <c r="W224" s="13"/>
      <c r="X224" s="14"/>
      <c r="Y224" s="123"/>
      <c r="Z224" s="118"/>
      <c r="AA224" s="123"/>
      <c r="AB224" s="118"/>
      <c r="AC224" s="126"/>
      <c r="AD224" s="129"/>
      <c r="AE224" s="15"/>
      <c r="AF224" s="15"/>
      <c r="AG224" s="12"/>
      <c r="AH224" s="12"/>
      <c r="AI224" s="12"/>
      <c r="AJ224" s="129"/>
      <c r="AK224" s="129"/>
    </row>
    <row r="225" spans="1:37" ht="20.25" customHeight="1" x14ac:dyDescent="0.2">
      <c r="A225" s="118"/>
      <c r="B225" s="118"/>
      <c r="C225" s="118"/>
      <c r="D225" s="118"/>
      <c r="E225" s="118"/>
      <c r="F225" s="118"/>
      <c r="G225" s="118"/>
      <c r="H225" s="12"/>
      <c r="I225" s="149"/>
      <c r="J225" s="122"/>
      <c r="K225" s="123"/>
      <c r="L225" s="124"/>
      <c r="M225" s="123"/>
      <c r="N225" s="125"/>
      <c r="O225" s="126"/>
      <c r="P225" s="12"/>
      <c r="Q225" s="12"/>
      <c r="R225" s="12"/>
      <c r="S225" s="13"/>
      <c r="T225" s="13"/>
      <c r="U225" s="13"/>
      <c r="V225" s="13"/>
      <c r="W225" s="13"/>
      <c r="X225" s="14"/>
      <c r="Y225" s="123"/>
      <c r="Z225" s="124"/>
      <c r="AA225" s="123"/>
      <c r="AB225" s="124"/>
      <c r="AC225" s="126"/>
      <c r="AD225" s="127"/>
      <c r="AE225" s="15"/>
      <c r="AF225" s="15"/>
      <c r="AG225" s="12"/>
      <c r="AH225" s="12"/>
      <c r="AI225" s="12"/>
      <c r="AJ225" s="127"/>
      <c r="AK225" s="127"/>
    </row>
    <row r="226" spans="1:37" ht="20.25" customHeight="1" x14ac:dyDescent="0.2">
      <c r="A226" s="118"/>
      <c r="B226" s="118"/>
      <c r="C226" s="118"/>
      <c r="D226" s="118"/>
      <c r="E226" s="118"/>
      <c r="F226" s="118"/>
      <c r="G226" s="118"/>
      <c r="H226" s="12"/>
      <c r="I226" s="150"/>
      <c r="J226" s="122"/>
      <c r="K226" s="123"/>
      <c r="L226" s="118"/>
      <c r="M226" s="123"/>
      <c r="N226" s="125"/>
      <c r="O226" s="126"/>
      <c r="P226" s="12"/>
      <c r="Q226" s="12"/>
      <c r="R226" s="12"/>
      <c r="S226" s="13"/>
      <c r="T226" s="13"/>
      <c r="U226" s="13"/>
      <c r="V226" s="13"/>
      <c r="W226" s="13"/>
      <c r="X226" s="14"/>
      <c r="Y226" s="123"/>
      <c r="Z226" s="118"/>
      <c r="AA226" s="123"/>
      <c r="AB226" s="118"/>
      <c r="AC226" s="126"/>
      <c r="AD226" s="128"/>
      <c r="AE226" s="15"/>
      <c r="AF226" s="15"/>
      <c r="AG226" s="12"/>
      <c r="AH226" s="12"/>
      <c r="AI226" s="12"/>
      <c r="AJ226" s="128"/>
      <c r="AK226" s="128"/>
    </row>
    <row r="227" spans="1:37" ht="20.25" customHeight="1" x14ac:dyDescent="0.2">
      <c r="A227" s="118"/>
      <c r="B227" s="118"/>
      <c r="C227" s="118"/>
      <c r="D227" s="118"/>
      <c r="E227" s="118"/>
      <c r="F227" s="118"/>
      <c r="G227" s="118"/>
      <c r="H227" s="12"/>
      <c r="I227" s="150"/>
      <c r="J227" s="122"/>
      <c r="K227" s="123"/>
      <c r="L227" s="118"/>
      <c r="M227" s="123"/>
      <c r="N227" s="125"/>
      <c r="O227" s="126"/>
      <c r="P227" s="12"/>
      <c r="Q227" s="12"/>
      <c r="R227" s="12"/>
      <c r="S227" s="13"/>
      <c r="T227" s="13"/>
      <c r="U227" s="13"/>
      <c r="V227" s="13"/>
      <c r="W227" s="13"/>
      <c r="X227" s="14"/>
      <c r="Y227" s="123"/>
      <c r="Z227" s="118"/>
      <c r="AA227" s="123"/>
      <c r="AB227" s="118"/>
      <c r="AC227" s="126"/>
      <c r="AD227" s="128"/>
      <c r="AE227" s="15"/>
      <c r="AF227" s="15"/>
      <c r="AG227" s="12"/>
      <c r="AH227" s="12"/>
      <c r="AI227" s="12"/>
      <c r="AJ227" s="129"/>
      <c r="AK227" s="129"/>
    </row>
    <row r="228" spans="1:37" ht="20.25" customHeight="1" x14ac:dyDescent="0.2">
      <c r="A228" s="118"/>
      <c r="B228" s="118"/>
      <c r="C228" s="118"/>
      <c r="D228" s="118"/>
      <c r="E228" s="118"/>
      <c r="F228" s="118"/>
      <c r="G228" s="118"/>
      <c r="H228" s="12"/>
      <c r="I228" s="150"/>
      <c r="J228" s="122"/>
      <c r="K228" s="123"/>
      <c r="L228" s="118"/>
      <c r="M228" s="123"/>
      <c r="N228" s="125"/>
      <c r="O228" s="126"/>
      <c r="P228" s="12"/>
      <c r="Q228" s="12"/>
      <c r="R228" s="12"/>
      <c r="S228" s="13"/>
      <c r="T228" s="13"/>
      <c r="U228" s="13"/>
      <c r="V228" s="13"/>
      <c r="W228" s="13"/>
      <c r="X228" s="14"/>
      <c r="Y228" s="123"/>
      <c r="Z228" s="118"/>
      <c r="AA228" s="123"/>
      <c r="AB228" s="118"/>
      <c r="AC228" s="126"/>
      <c r="AD228" s="128"/>
      <c r="AE228" s="15"/>
      <c r="AF228" s="15"/>
      <c r="AG228" s="12"/>
      <c r="AH228" s="12"/>
      <c r="AI228" s="12"/>
      <c r="AJ228" s="127"/>
      <c r="AK228" s="127"/>
    </row>
    <row r="229" spans="1:37" ht="20.25" customHeight="1" x14ac:dyDescent="0.2">
      <c r="A229" s="118"/>
      <c r="B229" s="118"/>
      <c r="C229" s="118"/>
      <c r="D229" s="118"/>
      <c r="E229" s="118"/>
      <c r="F229" s="118"/>
      <c r="G229" s="118"/>
      <c r="H229" s="12"/>
      <c r="I229" s="150"/>
      <c r="J229" s="122"/>
      <c r="K229" s="123"/>
      <c r="L229" s="118"/>
      <c r="M229" s="123"/>
      <c r="N229" s="125"/>
      <c r="O229" s="126"/>
      <c r="P229" s="12"/>
      <c r="Q229" s="12"/>
      <c r="R229" s="12"/>
      <c r="S229" s="13"/>
      <c r="T229" s="13"/>
      <c r="U229" s="13"/>
      <c r="V229" s="13"/>
      <c r="W229" s="13"/>
      <c r="X229" s="14"/>
      <c r="Y229" s="123"/>
      <c r="Z229" s="118"/>
      <c r="AA229" s="123"/>
      <c r="AB229" s="118"/>
      <c r="AC229" s="126"/>
      <c r="AD229" s="128"/>
      <c r="AE229" s="15"/>
      <c r="AF229" s="15"/>
      <c r="AG229" s="12"/>
      <c r="AH229" s="12"/>
      <c r="AI229" s="12"/>
      <c r="AJ229" s="128"/>
      <c r="AK229" s="128"/>
    </row>
    <row r="230" spans="1:37" ht="20.25" customHeight="1" x14ac:dyDescent="0.2">
      <c r="A230" s="118"/>
      <c r="B230" s="118"/>
      <c r="C230" s="118"/>
      <c r="D230" s="118"/>
      <c r="E230" s="118"/>
      <c r="F230" s="118"/>
      <c r="G230" s="118"/>
      <c r="H230" s="12"/>
      <c r="I230" s="151"/>
      <c r="J230" s="122"/>
      <c r="K230" s="123"/>
      <c r="L230" s="118"/>
      <c r="M230" s="123"/>
      <c r="N230" s="125"/>
      <c r="O230" s="126"/>
      <c r="P230" s="12"/>
      <c r="Q230" s="12"/>
      <c r="R230" s="12"/>
      <c r="S230" s="13"/>
      <c r="T230" s="13"/>
      <c r="U230" s="13"/>
      <c r="V230" s="13"/>
      <c r="W230" s="13"/>
      <c r="X230" s="14"/>
      <c r="Y230" s="123"/>
      <c r="Z230" s="118"/>
      <c r="AA230" s="123"/>
      <c r="AB230" s="118"/>
      <c r="AC230" s="126"/>
      <c r="AD230" s="129"/>
      <c r="AE230" s="15"/>
      <c r="AF230" s="15"/>
      <c r="AG230" s="12"/>
      <c r="AH230" s="12"/>
      <c r="AI230" s="12"/>
      <c r="AJ230" s="129"/>
      <c r="AK230" s="129"/>
    </row>
    <row r="231" spans="1:37" ht="20.25" customHeight="1" x14ac:dyDescent="0.2">
      <c r="A231" s="118"/>
      <c r="B231" s="118"/>
      <c r="C231" s="118"/>
      <c r="D231" s="118"/>
      <c r="E231" s="118"/>
      <c r="F231" s="118"/>
      <c r="G231" s="118"/>
      <c r="H231" s="12"/>
      <c r="I231" s="149"/>
      <c r="J231" s="122"/>
      <c r="K231" s="123"/>
      <c r="L231" s="124"/>
      <c r="M231" s="123"/>
      <c r="N231" s="125"/>
      <c r="O231" s="126"/>
      <c r="P231" s="12"/>
      <c r="Q231" s="12"/>
      <c r="R231" s="12"/>
      <c r="S231" s="13"/>
      <c r="T231" s="13"/>
      <c r="U231" s="13"/>
      <c r="V231" s="13"/>
      <c r="W231" s="13"/>
      <c r="X231" s="14"/>
      <c r="Y231" s="123"/>
      <c r="Z231" s="124"/>
      <c r="AA231" s="123"/>
      <c r="AB231" s="124"/>
      <c r="AC231" s="126"/>
      <c r="AD231" s="127"/>
      <c r="AE231" s="15"/>
      <c r="AF231" s="15"/>
      <c r="AG231" s="12"/>
      <c r="AH231" s="12"/>
      <c r="AI231" s="12"/>
      <c r="AJ231" s="127"/>
      <c r="AK231" s="127"/>
    </row>
    <row r="232" spans="1:37" ht="20.25" customHeight="1" x14ac:dyDescent="0.2">
      <c r="A232" s="118"/>
      <c r="B232" s="118"/>
      <c r="C232" s="118"/>
      <c r="D232" s="118"/>
      <c r="E232" s="118"/>
      <c r="F232" s="118"/>
      <c r="G232" s="118"/>
      <c r="H232" s="12"/>
      <c r="I232" s="150"/>
      <c r="J232" s="122"/>
      <c r="K232" s="123"/>
      <c r="L232" s="118"/>
      <c r="M232" s="123"/>
      <c r="N232" s="125"/>
      <c r="O232" s="126"/>
      <c r="P232" s="12"/>
      <c r="Q232" s="12"/>
      <c r="R232" s="12"/>
      <c r="S232" s="13"/>
      <c r="T232" s="13"/>
      <c r="U232" s="13"/>
      <c r="V232" s="13"/>
      <c r="W232" s="13"/>
      <c r="X232" s="14"/>
      <c r="Y232" s="123"/>
      <c r="Z232" s="118"/>
      <c r="AA232" s="123"/>
      <c r="AB232" s="118"/>
      <c r="AC232" s="126"/>
      <c r="AD232" s="128"/>
      <c r="AE232" s="15"/>
      <c r="AF232" s="15"/>
      <c r="AG232" s="12"/>
      <c r="AH232" s="12"/>
      <c r="AI232" s="12"/>
      <c r="AJ232" s="128"/>
      <c r="AK232" s="128"/>
    </row>
    <row r="233" spans="1:37" ht="20.25" customHeight="1" x14ac:dyDescent="0.2">
      <c r="A233" s="118"/>
      <c r="B233" s="118"/>
      <c r="C233" s="118"/>
      <c r="D233" s="118"/>
      <c r="E233" s="118"/>
      <c r="F233" s="118"/>
      <c r="G233" s="118"/>
      <c r="H233" s="12"/>
      <c r="I233" s="150"/>
      <c r="J233" s="122"/>
      <c r="K233" s="123"/>
      <c r="L233" s="118"/>
      <c r="M233" s="123"/>
      <c r="N233" s="125"/>
      <c r="O233" s="126"/>
      <c r="P233" s="12"/>
      <c r="Q233" s="12"/>
      <c r="R233" s="12"/>
      <c r="S233" s="13"/>
      <c r="T233" s="13"/>
      <c r="U233" s="13"/>
      <c r="V233" s="13"/>
      <c r="W233" s="13"/>
      <c r="X233" s="14"/>
      <c r="Y233" s="123"/>
      <c r="Z233" s="118"/>
      <c r="AA233" s="123"/>
      <c r="AB233" s="118"/>
      <c r="AC233" s="126"/>
      <c r="AD233" s="128"/>
      <c r="AE233" s="15"/>
      <c r="AF233" s="15"/>
      <c r="AG233" s="12"/>
      <c r="AH233" s="12"/>
      <c r="AI233" s="12"/>
      <c r="AJ233" s="129"/>
      <c r="AK233" s="129"/>
    </row>
    <row r="234" spans="1:37" ht="20.25" customHeight="1" x14ac:dyDescent="0.2">
      <c r="A234" s="118"/>
      <c r="B234" s="118"/>
      <c r="C234" s="118"/>
      <c r="D234" s="118"/>
      <c r="E234" s="118"/>
      <c r="F234" s="118"/>
      <c r="G234" s="118"/>
      <c r="H234" s="12"/>
      <c r="I234" s="150"/>
      <c r="J234" s="122"/>
      <c r="K234" s="123"/>
      <c r="L234" s="118"/>
      <c r="M234" s="123"/>
      <c r="N234" s="125"/>
      <c r="O234" s="126"/>
      <c r="P234" s="12"/>
      <c r="Q234" s="12"/>
      <c r="R234" s="12"/>
      <c r="S234" s="13"/>
      <c r="T234" s="13"/>
      <c r="U234" s="13"/>
      <c r="V234" s="13"/>
      <c r="W234" s="13"/>
      <c r="X234" s="14"/>
      <c r="Y234" s="123"/>
      <c r="Z234" s="118"/>
      <c r="AA234" s="123"/>
      <c r="AB234" s="118"/>
      <c r="AC234" s="126"/>
      <c r="AD234" s="128"/>
      <c r="AE234" s="15"/>
      <c r="AF234" s="15"/>
      <c r="AG234" s="12"/>
      <c r="AH234" s="12"/>
      <c r="AI234" s="12"/>
      <c r="AJ234" s="127"/>
      <c r="AK234" s="127"/>
    </row>
    <row r="235" spans="1:37" ht="20.25" customHeight="1" x14ac:dyDescent="0.2">
      <c r="A235" s="118"/>
      <c r="B235" s="118"/>
      <c r="C235" s="118"/>
      <c r="D235" s="118"/>
      <c r="E235" s="118"/>
      <c r="F235" s="118"/>
      <c r="G235" s="118"/>
      <c r="H235" s="12"/>
      <c r="I235" s="150"/>
      <c r="J235" s="122"/>
      <c r="K235" s="123"/>
      <c r="L235" s="118"/>
      <c r="M235" s="123"/>
      <c r="N235" s="125"/>
      <c r="O235" s="126"/>
      <c r="P235" s="12"/>
      <c r="Q235" s="12"/>
      <c r="R235" s="12"/>
      <c r="S235" s="13"/>
      <c r="T235" s="13"/>
      <c r="U235" s="13"/>
      <c r="V235" s="13"/>
      <c r="W235" s="13"/>
      <c r="X235" s="14"/>
      <c r="Y235" s="123"/>
      <c r="Z235" s="118"/>
      <c r="AA235" s="123"/>
      <c r="AB235" s="118"/>
      <c r="AC235" s="126"/>
      <c r="AD235" s="128"/>
      <c r="AE235" s="15"/>
      <c r="AF235" s="15"/>
      <c r="AG235" s="12"/>
      <c r="AH235" s="12"/>
      <c r="AI235" s="12"/>
      <c r="AJ235" s="128"/>
      <c r="AK235" s="128"/>
    </row>
    <row r="236" spans="1:37" ht="20.25" customHeight="1" x14ac:dyDescent="0.2">
      <c r="A236" s="118"/>
      <c r="B236" s="118"/>
      <c r="C236" s="118"/>
      <c r="D236" s="118"/>
      <c r="E236" s="118"/>
      <c r="F236" s="118"/>
      <c r="G236" s="118"/>
      <c r="H236" s="12"/>
      <c r="I236" s="151"/>
      <c r="J236" s="122"/>
      <c r="K236" s="123"/>
      <c r="L236" s="118"/>
      <c r="M236" s="123"/>
      <c r="N236" s="125"/>
      <c r="O236" s="126"/>
      <c r="P236" s="12"/>
      <c r="Q236" s="12"/>
      <c r="R236" s="12"/>
      <c r="S236" s="13"/>
      <c r="T236" s="13"/>
      <c r="U236" s="13"/>
      <c r="V236" s="13"/>
      <c r="W236" s="13"/>
      <c r="X236" s="14"/>
      <c r="Y236" s="123"/>
      <c r="Z236" s="118"/>
      <c r="AA236" s="123"/>
      <c r="AB236" s="118"/>
      <c r="AC236" s="126"/>
      <c r="AD236" s="129"/>
      <c r="AE236" s="15"/>
      <c r="AF236" s="15"/>
      <c r="AG236" s="12"/>
      <c r="AH236" s="12"/>
      <c r="AI236" s="12"/>
      <c r="AJ236" s="129"/>
      <c r="AK236" s="129"/>
    </row>
    <row r="237" spans="1:37" ht="20.25" customHeight="1" x14ac:dyDescent="0.2">
      <c r="A237" s="118"/>
      <c r="B237" s="118"/>
      <c r="C237" s="118"/>
      <c r="D237" s="118"/>
      <c r="E237" s="118"/>
      <c r="F237" s="118"/>
      <c r="G237" s="118"/>
      <c r="H237" s="12"/>
      <c r="I237" s="149"/>
      <c r="J237" s="122"/>
      <c r="K237" s="123"/>
      <c r="L237" s="124"/>
      <c r="M237" s="123"/>
      <c r="N237" s="125"/>
      <c r="O237" s="126"/>
      <c r="P237" s="12"/>
      <c r="Q237" s="12"/>
      <c r="R237" s="12"/>
      <c r="S237" s="13"/>
      <c r="T237" s="13"/>
      <c r="U237" s="13"/>
      <c r="V237" s="13"/>
      <c r="W237" s="13"/>
      <c r="X237" s="14"/>
      <c r="Y237" s="123"/>
      <c r="Z237" s="124"/>
      <c r="AA237" s="123"/>
      <c r="AB237" s="124"/>
      <c r="AC237" s="126"/>
      <c r="AD237" s="127"/>
      <c r="AE237" s="15"/>
      <c r="AF237" s="15"/>
      <c r="AG237" s="12"/>
      <c r="AH237" s="12"/>
      <c r="AI237" s="12"/>
      <c r="AJ237" s="127"/>
      <c r="AK237" s="127"/>
    </row>
    <row r="238" spans="1:37" ht="20.25" customHeight="1" x14ac:dyDescent="0.2">
      <c r="A238" s="118"/>
      <c r="B238" s="118"/>
      <c r="C238" s="118"/>
      <c r="D238" s="118"/>
      <c r="E238" s="118"/>
      <c r="F238" s="118"/>
      <c r="G238" s="118"/>
      <c r="H238" s="12"/>
      <c r="I238" s="150"/>
      <c r="J238" s="122"/>
      <c r="K238" s="123"/>
      <c r="L238" s="118"/>
      <c r="M238" s="123"/>
      <c r="N238" s="125"/>
      <c r="O238" s="126"/>
      <c r="P238" s="12"/>
      <c r="Q238" s="12"/>
      <c r="R238" s="12"/>
      <c r="S238" s="13"/>
      <c r="T238" s="13"/>
      <c r="U238" s="13"/>
      <c r="V238" s="13"/>
      <c r="W238" s="13"/>
      <c r="X238" s="14"/>
      <c r="Y238" s="123"/>
      <c r="Z238" s="118"/>
      <c r="AA238" s="123"/>
      <c r="AB238" s="118"/>
      <c r="AC238" s="126"/>
      <c r="AD238" s="128"/>
      <c r="AE238" s="15"/>
      <c r="AF238" s="15"/>
      <c r="AG238" s="12"/>
      <c r="AH238" s="12"/>
      <c r="AI238" s="12"/>
      <c r="AJ238" s="128"/>
      <c r="AK238" s="128"/>
    </row>
    <row r="239" spans="1:37" ht="20.25" customHeight="1" x14ac:dyDescent="0.2">
      <c r="A239" s="118"/>
      <c r="B239" s="118"/>
      <c r="C239" s="118"/>
      <c r="D239" s="118"/>
      <c r="E239" s="118"/>
      <c r="F239" s="118"/>
      <c r="G239" s="118"/>
      <c r="H239" s="12"/>
      <c r="I239" s="150"/>
      <c r="J239" s="122"/>
      <c r="K239" s="123"/>
      <c r="L239" s="118"/>
      <c r="M239" s="123"/>
      <c r="N239" s="125"/>
      <c r="O239" s="126"/>
      <c r="P239" s="12"/>
      <c r="Q239" s="12"/>
      <c r="R239" s="12"/>
      <c r="S239" s="13"/>
      <c r="T239" s="13"/>
      <c r="U239" s="13"/>
      <c r="V239" s="13"/>
      <c r="W239" s="13"/>
      <c r="X239" s="14"/>
      <c r="Y239" s="123"/>
      <c r="Z239" s="118"/>
      <c r="AA239" s="123"/>
      <c r="AB239" s="118"/>
      <c r="AC239" s="126"/>
      <c r="AD239" s="128"/>
      <c r="AE239" s="15"/>
      <c r="AF239" s="15"/>
      <c r="AG239" s="12"/>
      <c r="AH239" s="12"/>
      <c r="AI239" s="12"/>
      <c r="AJ239" s="129"/>
      <c r="AK239" s="129"/>
    </row>
    <row r="240" spans="1:37" ht="20.25" customHeight="1" x14ac:dyDescent="0.2">
      <c r="A240" s="118"/>
      <c r="B240" s="118"/>
      <c r="C240" s="118"/>
      <c r="D240" s="118"/>
      <c r="E240" s="118"/>
      <c r="F240" s="118"/>
      <c r="G240" s="118"/>
      <c r="H240" s="12"/>
      <c r="I240" s="150"/>
      <c r="J240" s="122"/>
      <c r="K240" s="123"/>
      <c r="L240" s="118"/>
      <c r="M240" s="123"/>
      <c r="N240" s="125"/>
      <c r="O240" s="126"/>
      <c r="P240" s="12"/>
      <c r="Q240" s="12"/>
      <c r="R240" s="12"/>
      <c r="S240" s="13"/>
      <c r="T240" s="13"/>
      <c r="U240" s="13"/>
      <c r="V240" s="13"/>
      <c r="W240" s="13"/>
      <c r="X240" s="14"/>
      <c r="Y240" s="123"/>
      <c r="Z240" s="118"/>
      <c r="AA240" s="123"/>
      <c r="AB240" s="118"/>
      <c r="AC240" s="126"/>
      <c r="AD240" s="128"/>
      <c r="AE240" s="15"/>
      <c r="AF240" s="15"/>
      <c r="AG240" s="12"/>
      <c r="AH240" s="12"/>
      <c r="AI240" s="12"/>
      <c r="AJ240" s="127"/>
      <c r="AK240" s="127"/>
    </row>
    <row r="241" spans="1:37" ht="20.25" customHeight="1" x14ac:dyDescent="0.2">
      <c r="A241" s="118"/>
      <c r="B241" s="118"/>
      <c r="C241" s="118"/>
      <c r="D241" s="118"/>
      <c r="E241" s="118"/>
      <c r="F241" s="118"/>
      <c r="G241" s="118"/>
      <c r="H241" s="12"/>
      <c r="I241" s="150"/>
      <c r="J241" s="122"/>
      <c r="K241" s="123"/>
      <c r="L241" s="118"/>
      <c r="M241" s="123"/>
      <c r="N241" s="125"/>
      <c r="O241" s="126"/>
      <c r="P241" s="12"/>
      <c r="Q241" s="12"/>
      <c r="R241" s="12"/>
      <c r="S241" s="13"/>
      <c r="T241" s="13"/>
      <c r="U241" s="13"/>
      <c r="V241" s="13"/>
      <c r="W241" s="13"/>
      <c r="X241" s="14"/>
      <c r="Y241" s="123"/>
      <c r="Z241" s="118"/>
      <c r="AA241" s="123"/>
      <c r="AB241" s="118"/>
      <c r="AC241" s="126"/>
      <c r="AD241" s="128"/>
      <c r="AE241" s="15"/>
      <c r="AF241" s="15"/>
      <c r="AG241" s="12"/>
      <c r="AH241" s="12"/>
      <c r="AI241" s="12"/>
      <c r="AJ241" s="128"/>
      <c r="AK241" s="128"/>
    </row>
    <row r="242" spans="1:37" ht="20.25" customHeight="1" x14ac:dyDescent="0.2">
      <c r="A242" s="118"/>
      <c r="B242" s="118"/>
      <c r="C242" s="118"/>
      <c r="D242" s="118"/>
      <c r="E242" s="118"/>
      <c r="F242" s="118"/>
      <c r="G242" s="118"/>
      <c r="H242" s="12"/>
      <c r="I242" s="151"/>
      <c r="J242" s="122"/>
      <c r="K242" s="123"/>
      <c r="L242" s="118"/>
      <c r="M242" s="123"/>
      <c r="N242" s="125"/>
      <c r="O242" s="126"/>
      <c r="P242" s="12"/>
      <c r="Q242" s="12"/>
      <c r="R242" s="12"/>
      <c r="S242" s="13"/>
      <c r="T242" s="13"/>
      <c r="U242" s="13"/>
      <c r="V242" s="13"/>
      <c r="W242" s="13"/>
      <c r="X242" s="14"/>
      <c r="Y242" s="123"/>
      <c r="Z242" s="118"/>
      <c r="AA242" s="123"/>
      <c r="AB242" s="118"/>
      <c r="AC242" s="126"/>
      <c r="AD242" s="129"/>
      <c r="AE242" s="15"/>
      <c r="AF242" s="15"/>
      <c r="AG242" s="12"/>
      <c r="AH242" s="12"/>
      <c r="AI242" s="12"/>
      <c r="AJ242" s="129"/>
      <c r="AK242" s="129"/>
    </row>
    <row r="243" spans="1:37" ht="20.25" customHeight="1" x14ac:dyDescent="0.2">
      <c r="A243" s="118"/>
      <c r="B243" s="118"/>
      <c r="C243" s="118"/>
      <c r="D243" s="118"/>
      <c r="E243" s="118"/>
      <c r="F243" s="118"/>
      <c r="G243" s="118"/>
      <c r="H243" s="12"/>
      <c r="I243" s="149"/>
      <c r="J243" s="122"/>
      <c r="K243" s="123"/>
      <c r="L243" s="124"/>
      <c r="M243" s="123"/>
      <c r="N243" s="125"/>
      <c r="O243" s="126"/>
      <c r="P243" s="12"/>
      <c r="Q243" s="12"/>
      <c r="R243" s="12"/>
      <c r="S243" s="13"/>
      <c r="T243" s="13"/>
      <c r="U243" s="13"/>
      <c r="V243" s="13"/>
      <c r="W243" s="13"/>
      <c r="X243" s="14"/>
      <c r="Y243" s="123"/>
      <c r="Z243" s="124"/>
      <c r="AA243" s="123"/>
      <c r="AB243" s="124"/>
      <c r="AC243" s="126"/>
      <c r="AD243" s="127"/>
      <c r="AE243" s="15"/>
      <c r="AF243" s="15"/>
      <c r="AG243" s="12"/>
      <c r="AH243" s="12"/>
      <c r="AI243" s="12"/>
      <c r="AJ243" s="127"/>
      <c r="AK243" s="127"/>
    </row>
    <row r="244" spans="1:37" ht="20.25" customHeight="1" x14ac:dyDescent="0.2">
      <c r="A244" s="118"/>
      <c r="B244" s="118"/>
      <c r="C244" s="118"/>
      <c r="D244" s="118"/>
      <c r="E244" s="118"/>
      <c r="F244" s="118"/>
      <c r="G244" s="118"/>
      <c r="H244" s="12"/>
      <c r="I244" s="150"/>
      <c r="J244" s="122"/>
      <c r="K244" s="123"/>
      <c r="L244" s="118"/>
      <c r="M244" s="123"/>
      <c r="N244" s="125"/>
      <c r="O244" s="126"/>
      <c r="P244" s="12"/>
      <c r="Q244" s="12"/>
      <c r="R244" s="12"/>
      <c r="S244" s="13"/>
      <c r="T244" s="13"/>
      <c r="U244" s="13"/>
      <c r="V244" s="13"/>
      <c r="W244" s="13"/>
      <c r="X244" s="14"/>
      <c r="Y244" s="123"/>
      <c r="Z244" s="118"/>
      <c r="AA244" s="123"/>
      <c r="AB244" s="118"/>
      <c r="AC244" s="126"/>
      <c r="AD244" s="128"/>
      <c r="AE244" s="15"/>
      <c r="AF244" s="15"/>
      <c r="AG244" s="12"/>
      <c r="AH244" s="12"/>
      <c r="AI244" s="12"/>
      <c r="AJ244" s="128"/>
      <c r="AK244" s="128"/>
    </row>
    <row r="245" spans="1:37" ht="20.25" customHeight="1" x14ac:dyDescent="0.2">
      <c r="A245" s="118"/>
      <c r="B245" s="118"/>
      <c r="C245" s="118"/>
      <c r="D245" s="118"/>
      <c r="E245" s="118"/>
      <c r="F245" s="118"/>
      <c r="G245" s="118"/>
      <c r="H245" s="12"/>
      <c r="I245" s="150"/>
      <c r="J245" s="122"/>
      <c r="K245" s="123"/>
      <c r="L245" s="118"/>
      <c r="M245" s="123"/>
      <c r="N245" s="125"/>
      <c r="O245" s="126"/>
      <c r="P245" s="12"/>
      <c r="Q245" s="12"/>
      <c r="R245" s="12"/>
      <c r="S245" s="13"/>
      <c r="T245" s="13"/>
      <c r="U245" s="13"/>
      <c r="V245" s="13"/>
      <c r="W245" s="13"/>
      <c r="X245" s="14"/>
      <c r="Y245" s="123"/>
      <c r="Z245" s="118"/>
      <c r="AA245" s="123"/>
      <c r="AB245" s="118"/>
      <c r="AC245" s="126"/>
      <c r="AD245" s="128"/>
      <c r="AE245" s="15"/>
      <c r="AF245" s="15"/>
      <c r="AG245" s="12"/>
      <c r="AH245" s="12"/>
      <c r="AI245" s="12"/>
      <c r="AJ245" s="129"/>
      <c r="AK245" s="129"/>
    </row>
    <row r="246" spans="1:37" ht="20.25" customHeight="1" x14ac:dyDescent="0.2">
      <c r="A246" s="118"/>
      <c r="B246" s="118"/>
      <c r="C246" s="118"/>
      <c r="D246" s="118"/>
      <c r="E246" s="118"/>
      <c r="F246" s="118"/>
      <c r="G246" s="118"/>
      <c r="H246" s="12"/>
      <c r="I246" s="150"/>
      <c r="J246" s="122"/>
      <c r="K246" s="123"/>
      <c r="L246" s="118"/>
      <c r="M246" s="123"/>
      <c r="N246" s="125"/>
      <c r="O246" s="126"/>
      <c r="P246" s="12"/>
      <c r="Q246" s="12"/>
      <c r="R246" s="12"/>
      <c r="S246" s="13"/>
      <c r="T246" s="13"/>
      <c r="U246" s="13"/>
      <c r="V246" s="13"/>
      <c r="W246" s="13"/>
      <c r="X246" s="14"/>
      <c r="Y246" s="123"/>
      <c r="Z246" s="118"/>
      <c r="AA246" s="123"/>
      <c r="AB246" s="118"/>
      <c r="AC246" s="126"/>
      <c r="AD246" s="128"/>
      <c r="AE246" s="15"/>
      <c r="AF246" s="15"/>
      <c r="AG246" s="12"/>
      <c r="AH246" s="12"/>
      <c r="AI246" s="12"/>
      <c r="AJ246" s="127"/>
      <c r="AK246" s="127"/>
    </row>
    <row r="247" spans="1:37" ht="20.25" customHeight="1" x14ac:dyDescent="0.2">
      <c r="A247" s="118"/>
      <c r="B247" s="118"/>
      <c r="C247" s="118"/>
      <c r="D247" s="118"/>
      <c r="E247" s="118"/>
      <c r="F247" s="118"/>
      <c r="G247" s="118"/>
      <c r="H247" s="12"/>
      <c r="I247" s="150"/>
      <c r="J247" s="122"/>
      <c r="K247" s="123"/>
      <c r="L247" s="118"/>
      <c r="M247" s="123"/>
      <c r="N247" s="125"/>
      <c r="O247" s="126"/>
      <c r="P247" s="12"/>
      <c r="Q247" s="12"/>
      <c r="R247" s="12"/>
      <c r="S247" s="13"/>
      <c r="T247" s="13"/>
      <c r="U247" s="13"/>
      <c r="V247" s="13"/>
      <c r="W247" s="13"/>
      <c r="X247" s="14"/>
      <c r="Y247" s="123"/>
      <c r="Z247" s="118"/>
      <c r="AA247" s="123"/>
      <c r="AB247" s="118"/>
      <c r="AC247" s="126"/>
      <c r="AD247" s="128"/>
      <c r="AE247" s="15"/>
      <c r="AF247" s="15"/>
      <c r="AG247" s="12"/>
      <c r="AH247" s="12"/>
      <c r="AI247" s="12"/>
      <c r="AJ247" s="128"/>
      <c r="AK247" s="128"/>
    </row>
    <row r="248" spans="1:37" ht="20.25" customHeight="1" x14ac:dyDescent="0.2">
      <c r="A248" s="118"/>
      <c r="B248" s="118"/>
      <c r="C248" s="118"/>
      <c r="D248" s="118"/>
      <c r="E248" s="118"/>
      <c r="F248" s="118"/>
      <c r="G248" s="118"/>
      <c r="H248" s="12"/>
      <c r="I248" s="151"/>
      <c r="J248" s="122"/>
      <c r="K248" s="123"/>
      <c r="L248" s="118"/>
      <c r="M248" s="123"/>
      <c r="N248" s="125"/>
      <c r="O248" s="126"/>
      <c r="P248" s="12"/>
      <c r="Q248" s="12"/>
      <c r="R248" s="12"/>
      <c r="S248" s="13"/>
      <c r="T248" s="13"/>
      <c r="U248" s="13"/>
      <c r="V248" s="13"/>
      <c r="W248" s="13"/>
      <c r="X248" s="14"/>
      <c r="Y248" s="123"/>
      <c r="Z248" s="118"/>
      <c r="AA248" s="123"/>
      <c r="AB248" s="118"/>
      <c r="AC248" s="126"/>
      <c r="AD248" s="129"/>
      <c r="AE248" s="15"/>
      <c r="AF248" s="15"/>
      <c r="AG248" s="12"/>
      <c r="AH248" s="12"/>
      <c r="AI248" s="12"/>
      <c r="AJ248" s="129"/>
      <c r="AK248" s="129"/>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384"/>
  <sheetViews>
    <sheetView tabSelected="1" zoomScale="30" zoomScaleNormal="30" workbookViewId="0">
      <selection activeCell="AO64" sqref="AO64"/>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255" customWidth="1" collapsed="1"/>
    <col min="39" max="39" width="53.140625" style="255" customWidth="1"/>
    <col min="40" max="40" width="48.42578125" style="255" customWidth="1"/>
    <col min="41" max="41" width="142.5703125" style="255" customWidth="1"/>
    <col min="42" max="42" width="43.140625" style="256" customWidth="1"/>
    <col min="43" max="43" width="47.85546875" style="256" customWidth="1"/>
    <col min="44" max="44" width="48.28515625" style="256" customWidth="1"/>
    <col min="45" max="45" width="47.42578125" style="256" customWidth="1"/>
    <col min="46" max="46" width="48.7109375" style="192" customWidth="1" collapsed="1"/>
    <col min="47" max="47" width="42.140625" style="192" customWidth="1"/>
    <col min="48" max="48" width="59.85546875" style="192" customWidth="1"/>
    <col min="49" max="49" width="35.85546875" style="192" customWidth="1"/>
    <col min="50" max="50" width="39.28515625" style="192" customWidth="1"/>
    <col min="51" max="51" width="36.7109375" style="258" customWidth="1"/>
    <col min="52" max="52" width="43.5703125" style="259" customWidth="1"/>
    <col min="53" max="53" width="181.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179" t="s">
        <v>80</v>
      </c>
      <c r="BB1" s="180"/>
      <c r="BC1" s="180"/>
      <c r="BD1" s="180"/>
      <c r="BE1" s="180"/>
    </row>
    <row r="2" spans="1:75"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179">
        <v>3</v>
      </c>
      <c r="BB2" s="180"/>
      <c r="BC2" s="180"/>
      <c r="BD2" s="180"/>
      <c r="BE2" s="180"/>
    </row>
    <row r="3" spans="1:75"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183"/>
      <c r="AM3" s="183"/>
      <c r="AN3" s="183"/>
      <c r="AO3" s="183"/>
      <c r="AP3" s="184"/>
      <c r="AQ3" s="184"/>
      <c r="AR3" s="184"/>
      <c r="AS3" s="184"/>
      <c r="AT3" s="185"/>
      <c r="AU3" s="185"/>
      <c r="AV3" s="185"/>
      <c r="AW3" s="185"/>
      <c r="AX3" s="185"/>
      <c r="AY3" s="185"/>
      <c r="AZ3" s="185"/>
      <c r="BA3" s="185"/>
      <c r="BB3" s="180"/>
      <c r="BC3" s="180"/>
      <c r="BD3" s="180"/>
      <c r="BE3" s="180"/>
      <c r="BF3" s="31"/>
      <c r="BG3" s="31"/>
      <c r="BH3" s="31"/>
      <c r="BJ3" s="31"/>
      <c r="BK3" s="31"/>
      <c r="BL3" s="31"/>
      <c r="BM3" s="31"/>
      <c r="BN3" s="31"/>
      <c r="BO3" s="31"/>
      <c r="BP3" s="31"/>
      <c r="BQ3" s="31"/>
      <c r="BR3" s="31"/>
      <c r="BS3" s="31"/>
      <c r="BT3" s="31"/>
      <c r="BU3" s="31"/>
      <c r="BV3" s="31"/>
      <c r="BW3" s="31"/>
    </row>
    <row r="4" spans="1:75" ht="6.75" customHeight="1" x14ac:dyDescent="0.25">
      <c r="A4" s="60"/>
      <c r="B4" s="60"/>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61"/>
      <c r="AK4" s="61"/>
      <c r="AL4" s="183"/>
      <c r="AM4" s="183"/>
      <c r="AN4" s="183"/>
      <c r="AO4" s="183"/>
      <c r="AP4" s="184"/>
      <c r="AQ4" s="184"/>
      <c r="AR4" s="184"/>
      <c r="AS4" s="184"/>
      <c r="AT4" s="186"/>
      <c r="AU4" s="186"/>
      <c r="AV4" s="186"/>
      <c r="AW4" s="186"/>
      <c r="AX4" s="186"/>
      <c r="AY4" s="186"/>
      <c r="AZ4" s="186"/>
      <c r="BA4" s="186"/>
      <c r="BB4" s="180"/>
      <c r="BC4" s="180"/>
      <c r="BD4" s="180"/>
      <c r="BE4" s="180"/>
      <c r="BF4" s="31"/>
      <c r="BG4" s="31"/>
      <c r="BH4" s="31"/>
      <c r="BJ4" s="31"/>
      <c r="BK4" s="31"/>
      <c r="BL4" s="31"/>
      <c r="BM4" s="31"/>
      <c r="BN4" s="31"/>
      <c r="BO4" s="31"/>
      <c r="BP4" s="31"/>
      <c r="BQ4" s="31"/>
      <c r="BR4" s="31"/>
      <c r="BS4" s="31"/>
      <c r="BT4" s="31"/>
      <c r="BU4" s="31"/>
      <c r="BV4" s="31"/>
      <c r="BW4" s="31"/>
    </row>
    <row r="5" spans="1:75" ht="45.75"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189" t="s">
        <v>84</v>
      </c>
      <c r="AU5" s="189"/>
      <c r="AV5" s="189"/>
      <c r="AW5" s="189"/>
      <c r="AX5" s="189"/>
      <c r="AY5" s="189"/>
      <c r="AZ5" s="189"/>
      <c r="BA5" s="189"/>
      <c r="BB5" s="180"/>
      <c r="BC5" s="180"/>
      <c r="BD5" s="180"/>
      <c r="BE5" s="180"/>
    </row>
    <row r="6" spans="1:75" ht="108"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189"/>
      <c r="AU6" s="189"/>
      <c r="AV6" s="189"/>
      <c r="AW6" s="189"/>
      <c r="AX6" s="189"/>
      <c r="AY6" s="189"/>
      <c r="AZ6" s="189"/>
      <c r="BA6" s="189"/>
      <c r="BB6" s="192"/>
      <c r="BC6" s="180"/>
      <c r="BD6" s="180"/>
      <c r="BE6" s="180"/>
    </row>
    <row r="7" spans="1:75" ht="35.2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189"/>
      <c r="AU7" s="189"/>
      <c r="AV7" s="189"/>
      <c r="AW7" s="189"/>
      <c r="AX7" s="189"/>
      <c r="AY7" s="189"/>
      <c r="AZ7" s="189"/>
      <c r="BA7" s="189"/>
      <c r="BB7" s="192"/>
      <c r="BC7" s="192"/>
      <c r="BD7" s="192"/>
      <c r="BE7" s="192"/>
    </row>
    <row r="8" spans="1:75" ht="216" customHeight="1" thickBot="1" x14ac:dyDescent="0.25">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197" t="s">
        <v>88</v>
      </c>
      <c r="AM8" s="197" t="s">
        <v>89</v>
      </c>
      <c r="AN8" s="197" t="s">
        <v>90</v>
      </c>
      <c r="AO8" s="197" t="s">
        <v>91</v>
      </c>
      <c r="AP8" s="197" t="s">
        <v>92</v>
      </c>
      <c r="AQ8" s="197" t="s">
        <v>93</v>
      </c>
      <c r="AR8" s="197" t="s">
        <v>94</v>
      </c>
      <c r="AS8" s="197" t="s">
        <v>95</v>
      </c>
      <c r="AT8" s="198" t="s">
        <v>96</v>
      </c>
      <c r="AU8" s="198" t="s">
        <v>97</v>
      </c>
      <c r="AV8" s="198" t="s">
        <v>98</v>
      </c>
      <c r="AW8" s="198" t="s">
        <v>99</v>
      </c>
      <c r="AX8" s="198" t="s">
        <v>100</v>
      </c>
      <c r="AY8" s="198" t="s">
        <v>101</v>
      </c>
      <c r="AZ8" s="198" t="s">
        <v>102</v>
      </c>
      <c r="BA8" s="198" t="s">
        <v>103</v>
      </c>
      <c r="BB8" s="40"/>
      <c r="BC8" s="40"/>
      <c r="BD8" s="40"/>
      <c r="BE8" s="40"/>
      <c r="BF8" s="40"/>
      <c r="BG8" s="40"/>
      <c r="BH8" s="40"/>
      <c r="BI8" s="40"/>
      <c r="BJ8" s="40"/>
      <c r="BK8" s="40"/>
      <c r="BL8" s="40"/>
      <c r="BM8" s="40"/>
      <c r="BN8" s="40"/>
      <c r="BO8" s="40"/>
    </row>
    <row r="9" spans="1:75" ht="132.75" customHeight="1" thickBot="1" x14ac:dyDescent="0.35">
      <c r="A9" s="118" t="s">
        <v>104</v>
      </c>
      <c r="B9" s="118" t="s">
        <v>105</v>
      </c>
      <c r="C9" s="118" t="s">
        <v>106</v>
      </c>
      <c r="D9" s="118" t="s">
        <v>107</v>
      </c>
      <c r="E9" s="118" t="s">
        <v>108</v>
      </c>
      <c r="F9" s="118" t="s">
        <v>109</v>
      </c>
      <c r="G9" s="118" t="s">
        <v>110</v>
      </c>
      <c r="H9" s="12" t="s">
        <v>111</v>
      </c>
      <c r="I9" s="119" t="s">
        <v>112</v>
      </c>
      <c r="J9" s="122" t="s">
        <v>113</v>
      </c>
      <c r="K9" s="123" t="s">
        <v>114</v>
      </c>
      <c r="L9" s="124">
        <v>0.8</v>
      </c>
      <c r="M9" s="123" t="s">
        <v>115</v>
      </c>
      <c r="N9" s="125">
        <v>1</v>
      </c>
      <c r="O9" s="126" t="s">
        <v>116</v>
      </c>
      <c r="P9" s="12">
        <v>1</v>
      </c>
      <c r="Q9" s="49" t="s">
        <v>117</v>
      </c>
      <c r="R9" s="12" t="s">
        <v>47</v>
      </c>
      <c r="S9" s="199" t="s">
        <v>118</v>
      </c>
      <c r="T9" s="199" t="s">
        <v>119</v>
      </c>
      <c r="U9" s="199" t="s">
        <v>120</v>
      </c>
      <c r="V9" s="199" t="s">
        <v>121</v>
      </c>
      <c r="W9" s="199" t="s">
        <v>122</v>
      </c>
      <c r="X9" s="50" t="s">
        <v>123</v>
      </c>
      <c r="Y9" s="123" t="s">
        <v>124</v>
      </c>
      <c r="Z9" s="124">
        <v>0.33599999999999997</v>
      </c>
      <c r="AA9" s="123" t="s">
        <v>125</v>
      </c>
      <c r="AB9" s="124">
        <v>0.75</v>
      </c>
      <c r="AC9" s="126" t="s">
        <v>126</v>
      </c>
      <c r="AD9" s="127" t="s">
        <v>127</v>
      </c>
      <c r="AE9" s="15"/>
      <c r="AF9" s="15"/>
      <c r="AG9" s="12"/>
      <c r="AH9" s="12" t="s">
        <v>128</v>
      </c>
      <c r="AI9" s="49" t="s">
        <v>129</v>
      </c>
      <c r="AJ9" s="127" t="s">
        <v>130</v>
      </c>
      <c r="AK9" s="134" t="s">
        <v>131</v>
      </c>
      <c r="AL9" s="200" t="s">
        <v>154</v>
      </c>
      <c r="AM9" s="201" t="s">
        <v>150</v>
      </c>
      <c r="AN9" s="201" t="s">
        <v>144</v>
      </c>
      <c r="AO9" s="202" t="s">
        <v>150</v>
      </c>
      <c r="AP9" s="203" t="s">
        <v>175</v>
      </c>
      <c r="AQ9" s="204"/>
      <c r="AR9" s="203" t="s">
        <v>150</v>
      </c>
      <c r="AS9" s="205"/>
      <c r="AT9" s="38" t="s">
        <v>241</v>
      </c>
      <c r="AU9" s="38" t="str">
        <f>IF(AT9="Sí, Reporta evidencia y ES coherente","BUENO",IF(AT9="Sí y No reporta evidencia","REGULAR",IF(AT9="No y Sí reporta evidencia","REGULAR",
IF(AT9="Sí, Reporta evidencia y  NO es coherente","REGULAR",
IF(AT9="No y No reporta evidencia","MALO",
IF(AT9="N/A","No Aplica",IF(AT9="","")))))))</f>
        <v>BUENO</v>
      </c>
      <c r="AV9" s="38" t="s">
        <v>144</v>
      </c>
      <c r="AW9" s="38" t="str">
        <f>IF(AV9="BUENO","BUENO",
IF(AV9="REGULAR","REGULAR",
IF(AV9="MALO","MALO",
IF(AV9="Resultado Indicador: BUENO/No reporta Evidencia","REGULAR",
IF(AV9="Resultado Indicador: REGULAR/No reporta Evidencia","REGULAR",
IF(AV9="Se materializó el riesgo","MALO",
IF(AV9="NO APLICA","NO APLICA",
IF(AV9="",""))))))))</f>
        <v>BUENO</v>
      </c>
      <c r="AX9" s="38" t="s">
        <v>147</v>
      </c>
      <c r="AY9" s="38" t="str">
        <f>IF(AX9="BUENO","BUENO",
IF(AX9="REGULAR","REGULAR",
IF(AX9="MALO","MALO",
IF(AX9="NO APLICA","NO APLICA",
IF(AX9="","")))))</f>
        <v>REGULAR</v>
      </c>
      <c r="AZ9" s="62" t="str">
        <f>IF(BB9&gt;=84,"BUENO",
IF(BB9&gt;=51,"REGULAR",
IF(BB9=0,"  ",
IF(BB9&lt;=50,"MALO"))))</f>
        <v>BUENO</v>
      </c>
      <c r="BA9" s="206"/>
      <c r="BB9" s="63">
        <f>((IF(AU9="BUENO","100",IF(AU9="REGULAR","75",IF(AU9="MALO","50",IF(AU9="NA","0",IF(AU9="","0"))))))
+(IF(AW9="BUENO","100",IF(AW9="REGULAR","75",IF(AW9="MALO","50",IF(AW9="NA","NA",IF(AW9="","0"))))))
+(IF(AY9="BUENO","100",IF(AY9="MALO","0",IF(AY9="REGULAR","75")))))
/((IF(AT9&lt;&gt;"NO APLICA","1"))+(IF(AV9&lt;&gt;"NO APLICA","1"))+IF(AX9&lt;&gt;"NO APLICA","1"))</f>
        <v>91.666666666666671</v>
      </c>
      <c r="BC9" s="63" t="e">
        <f>BD9/BE9</f>
        <v>#REF!</v>
      </c>
      <c r="BD9" s="63">
        <f>((IF(AU9="BUENO","100",IF(AU9="REGULAR","75",IF(AU9="MALO","50",IF(AU9="NA","0",IF(AU9="","0"))))))
+(IF(AW9="BUENO","100",IF(AW9="REGULAR","75",IF(AW9="MALO","50",IF(AW9="NA","NA",IF(AW9="","0"))))))
+(IF(AY9="BUENO","100",IF(AY9="MALO","1",IF(AY9="REGULAR","75",IF(AY9="NO APLICA","0",))))))</f>
        <v>275</v>
      </c>
      <c r="BE9" s="63" t="e">
        <f>((IF(AT9&lt;&gt;"NO APLICA","1"))+(IF(AV9&lt;&gt;"NO APLICA","1"))+IF(AX9&lt;&gt;"NO APLICA","1"))+(IF(#REF!="SI","3"))</f>
        <v>#REF!</v>
      </c>
      <c r="BF9" s="64" t="str">
        <f>((
IF(AU9="BUENO","100",
IF(AU9="REGULAR","50",
IF(AU9="MALO","0",
IF(AU9="NO APLICA","NA",
IF(AU9="","")))))))</f>
        <v>100</v>
      </c>
      <c r="BG9" s="65" t="str">
        <f>IF(AW9="BUENO","100",
IF(AW9="REGULAR","50",
IF(AW9="MALO","0",
IF(AW9="NO APLICA","NA",
IF(AW9="","0")))))</f>
        <v>100</v>
      </c>
      <c r="BH9" s="66" t="str">
        <f>IF(AY9="BUENO","100",
IF(AY9="MALO","0",
IF(AY9="REGULAR","75",
IF(AY9="N/A","80",
IF(AY9="","0")))))</f>
        <v>75</v>
      </c>
      <c r="BI9" s="40"/>
      <c r="BJ9" s="44" t="e">
        <f>((IF(AT9&lt;&gt;"NO APLICA","1"))+(IF(AV9&lt;&gt;"NO APLICA","1"))+IF(AX9&lt;&gt;"NO APLICA","1"))+(IF(#REF!="SI","1"))</f>
        <v>#REF!</v>
      </c>
      <c r="BK9" s="67">
        <f>((IF(AU9="BUENO","100",IF(AU9="REGULAR","75",IF(AU9="MALO","50",IF(AU9="NA","0",IF(AU9="","0"))))))
+(IF(AW9="BUENO","100",IF(AW9="REGULAR","75",IF(AW9="MALO","50",IF(AW9="NA","NA",IF(AW9="","0"))))))
+(IF(AY9="BUENO","100",IF(AY9="MALO","1",IF(AY9="REGULAR","75",IF(AY9="NO APLICA","0",))))))</f>
        <v>275</v>
      </c>
      <c r="BL9" s="48" t="e">
        <f>BK9/BJ9</f>
        <v>#REF!</v>
      </c>
      <c r="BM9" s="40"/>
      <c r="BN9" s="40"/>
      <c r="BO9" s="40"/>
      <c r="BS9" s="2" t="str">
        <f>IF(BB9&gt;=84,"BUENO",
IF(BB9&gt;=51,"REGULAR",
IF(BB9=0,"  ",
IF(BB9&lt;=50,"MALO"))))</f>
        <v>BUENO</v>
      </c>
    </row>
    <row r="10" spans="1:75" ht="143.25" customHeight="1" thickBot="1" x14ac:dyDescent="0.35">
      <c r="A10" s="118"/>
      <c r="B10" s="118"/>
      <c r="C10" s="118"/>
      <c r="D10" s="118"/>
      <c r="E10" s="118"/>
      <c r="F10" s="118"/>
      <c r="G10" s="118"/>
      <c r="H10" s="12" t="s">
        <v>132</v>
      </c>
      <c r="I10" s="120"/>
      <c r="J10" s="122"/>
      <c r="K10" s="123"/>
      <c r="L10" s="118"/>
      <c r="M10" s="123"/>
      <c r="N10" s="125"/>
      <c r="O10" s="126"/>
      <c r="P10" s="12">
        <v>2</v>
      </c>
      <c r="Q10" s="49" t="s">
        <v>133</v>
      </c>
      <c r="R10" s="12" t="s">
        <v>47</v>
      </c>
      <c r="S10" s="199" t="s">
        <v>134</v>
      </c>
      <c r="T10" s="199" t="s">
        <v>119</v>
      </c>
      <c r="U10" s="199" t="s">
        <v>120</v>
      </c>
      <c r="V10" s="199" t="s">
        <v>121</v>
      </c>
      <c r="W10" s="199" t="s">
        <v>122</v>
      </c>
      <c r="X10" s="50" t="s">
        <v>135</v>
      </c>
      <c r="Y10" s="123"/>
      <c r="Z10" s="118"/>
      <c r="AA10" s="123"/>
      <c r="AB10" s="118"/>
      <c r="AC10" s="126"/>
      <c r="AD10" s="128"/>
      <c r="AE10" s="15"/>
      <c r="AF10" s="15"/>
      <c r="AG10" s="12"/>
      <c r="AH10" s="12"/>
      <c r="AI10" s="12"/>
      <c r="AJ10" s="128"/>
      <c r="AK10" s="135"/>
      <c r="AL10" s="207"/>
      <c r="AM10" s="208"/>
      <c r="AN10" s="208"/>
      <c r="AO10" s="209"/>
      <c r="AP10" s="210" t="s">
        <v>175</v>
      </c>
      <c r="AQ10" s="211"/>
      <c r="AR10" s="210" t="s">
        <v>150</v>
      </c>
      <c r="AS10" s="212"/>
      <c r="AT10" s="45" t="s">
        <v>243</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REGULAR</v>
      </c>
      <c r="AV10" s="38" t="s">
        <v>144</v>
      </c>
      <c r="AW10" s="38"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38" t="s">
        <v>147</v>
      </c>
      <c r="AY10" s="45" t="str">
        <f t="shared" ref="AY10:AY14" si="2">IF(AX10="BUENO","BUENO",
IF(AX10="REGULAR","REGULAR",
IF(AX10="MALO","MALO",
IF(AX10="NO APLICA","NO APLICA",
IF(AX10="","")))))</f>
        <v>REGULAR</v>
      </c>
      <c r="AZ10" s="68" t="str">
        <f t="shared" ref="AZ10:AZ14" si="3">IF(BB10&gt;=84,"BUENO",
IF(BB10&gt;=51,"REGULAR",
IF(BB10=0,"  ",
IF(BB10&lt;=50,"MALO"))))</f>
        <v>REGULAR</v>
      </c>
      <c r="BA10" s="213" t="s">
        <v>252</v>
      </c>
      <c r="BB10" s="41">
        <f t="shared" ref="BB10:BB73" si="4">((IF(AU10="BUENO","100",IF(AU10="REGULAR","75",IF(AU10="MALO","50",IF(AU10="NA","0",IF(AU10="","0"))))))
+(IF(AW10="BUENO","100",IF(AW10="REGULAR","75",IF(AW10="MALO","50",IF(AW10="NA","NA",IF(AW10="","0"))))))
+(IF(AY10="BUENO","100",IF(AY10="MALO","0",IF(AY10="REGULAR","75")))))
/((IF(AT10&lt;&gt;"NO APLICA","1"))+(IF(AV10&lt;&gt;"NO APLICA","1"))+IF(AX10&lt;&gt;"NO APLICA","1"))</f>
        <v>83.333333333333329</v>
      </c>
      <c r="BC10" s="41" t="e">
        <f t="shared" ref="BC10:BC14" si="5">BD10/BE10</f>
        <v>#REF!</v>
      </c>
      <c r="BD10" s="41">
        <f t="shared" ref="BD10:BD14" si="6">((IF(AU10="BUENO","100",IF(AU10="REGULAR","75",IF(AU10="MALO","50",IF(AU10="NA","0",IF(AU10="","0"))))))
+(IF(AW10="BUENO","100",IF(AW10="REGULAR","75",IF(AW10="MALO","50",IF(AW10="NA","NA",IF(AW10="","0"))))))
+(IF(AY10="BUENO","100",IF(AY10="MALO","1",IF(AY10="REGULAR","75",IF(AY10="NO APLICA","0",))))))</f>
        <v>250</v>
      </c>
      <c r="BE10" s="41" t="e">
        <f>((IF(AT10&lt;&gt;"NO APLICA","1"))+(IF(AV10&lt;&gt;"NO APLICA","1"))+IF(AX10&lt;&gt;"NO APLICA","1"))+(IF(#REF!="SI","3"))</f>
        <v>#REF!</v>
      </c>
      <c r="BF10" s="42" t="str">
        <f t="shared" ref="BF10:BF73" si="7">((
IF(AU10="BUENO","100",
IF(AU10="REGULAR","50",
IF(AU10="MALO","0",
IF(AU10="NO APLICA","NA",
IF(AU10="","")))))))</f>
        <v>50</v>
      </c>
      <c r="BG10" s="43" t="str">
        <f t="shared" ref="BG10:BG73" si="8">IF(AW10="BUENO","100",
IF(AW10="REGULAR","50",
IF(AW10="MALO","0",
IF(AW10="NO APLICA","NA",
IF(AW10="","0")))))</f>
        <v>100</v>
      </c>
      <c r="BH10" s="69" t="str">
        <f t="shared" ref="BH10:BH14" si="9">IF(AY10="BUENO","100",
IF(AY10="MALO","0",
IF(AY10="REGULAR","75",
IF(AY10="N/A","80",
IF(AY10="","0")))))</f>
        <v>75</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250</v>
      </c>
      <c r="BL10" s="48" t="e">
        <f t="shared" ref="BL10:BL14" si="11">BK10/BJ10</f>
        <v>#REF!</v>
      </c>
      <c r="BM10" s="40"/>
      <c r="BN10" s="40"/>
      <c r="BO10" s="40"/>
    </row>
    <row r="11" spans="1:75" ht="118.5" customHeight="1" thickBot="1" x14ac:dyDescent="0.35">
      <c r="A11" s="118"/>
      <c r="B11" s="118"/>
      <c r="C11" s="118"/>
      <c r="D11" s="118"/>
      <c r="E11" s="118"/>
      <c r="F11" s="118"/>
      <c r="G11" s="118"/>
      <c r="H11" s="12"/>
      <c r="I11" s="120"/>
      <c r="J11" s="122"/>
      <c r="K11" s="123"/>
      <c r="L11" s="118"/>
      <c r="M11" s="123"/>
      <c r="N11" s="125"/>
      <c r="O11" s="126"/>
      <c r="P11" s="12">
        <v>3</v>
      </c>
      <c r="Q11" s="49" t="s">
        <v>136</v>
      </c>
      <c r="R11" s="12" t="s">
        <v>21</v>
      </c>
      <c r="S11" s="199" t="s">
        <v>137</v>
      </c>
      <c r="T11" s="199" t="s">
        <v>119</v>
      </c>
      <c r="U11" s="199" t="s">
        <v>120</v>
      </c>
      <c r="V11" s="199" t="s">
        <v>138</v>
      </c>
      <c r="W11" s="199" t="s">
        <v>122</v>
      </c>
      <c r="X11" s="50" t="s">
        <v>129</v>
      </c>
      <c r="Y11" s="123"/>
      <c r="Z11" s="118"/>
      <c r="AA11" s="123"/>
      <c r="AB11" s="118"/>
      <c r="AC11" s="126"/>
      <c r="AD11" s="128"/>
      <c r="AE11" s="15"/>
      <c r="AF11" s="15"/>
      <c r="AG11" s="12"/>
      <c r="AH11" s="12"/>
      <c r="AI11" s="12"/>
      <c r="AJ11" s="129"/>
      <c r="AK11" s="136"/>
      <c r="AL11" s="207"/>
      <c r="AM11" s="208"/>
      <c r="AN11" s="208"/>
      <c r="AO11" s="209"/>
      <c r="AP11" s="210"/>
      <c r="AQ11" s="211"/>
      <c r="AR11" s="210"/>
      <c r="AS11" s="212"/>
      <c r="AT11" s="45"/>
      <c r="AU11" s="45" t="str">
        <f t="shared" si="0"/>
        <v/>
      </c>
      <c r="AV11" s="38"/>
      <c r="AW11" s="38" t="str">
        <f t="shared" si="1"/>
        <v/>
      </c>
      <c r="AX11" s="38"/>
      <c r="AY11" s="45" t="str">
        <f t="shared" si="2"/>
        <v/>
      </c>
      <c r="AZ11" s="68" t="str">
        <f t="shared" si="3"/>
        <v xml:space="preserve">  </v>
      </c>
      <c r="BA11" s="214"/>
      <c r="BB11" s="41">
        <f t="shared" si="4"/>
        <v>0</v>
      </c>
      <c r="BC11" s="41" t="e">
        <f t="shared" si="5"/>
        <v>#REF!</v>
      </c>
      <c r="BD11" s="41">
        <f t="shared" si="6"/>
        <v>0</v>
      </c>
      <c r="BE11" s="41" t="e">
        <f>((IF(AT11&lt;&gt;"NO APLICA","1"))+(IF(AV11&lt;&gt;"NO APLICA","1"))+IF(AX11&lt;&gt;"NO APLICA","1"))+(IF(#REF!="SI","3"))</f>
        <v>#REF!</v>
      </c>
      <c r="BF11" s="42" t="str">
        <f t="shared" si="7"/>
        <v/>
      </c>
      <c r="BG11" s="43" t="str">
        <f t="shared" si="8"/>
        <v>0</v>
      </c>
      <c r="BH11" s="69" t="str">
        <f t="shared" si="9"/>
        <v>0</v>
      </c>
      <c r="BI11" s="40"/>
      <c r="BJ11" s="44" t="e">
        <f>((IF(AT11&lt;&gt;"NO APLICA","1"))+(IF(AV11&lt;&gt;"NO APLICA","1"))+IF(AX11&lt;&gt;"NO APLICA","1"))+(IF(#REF!="SI","1"))</f>
        <v>#REF!</v>
      </c>
      <c r="BK11" s="67">
        <f t="shared" si="10"/>
        <v>0</v>
      </c>
      <c r="BL11" s="48" t="e">
        <f t="shared" si="11"/>
        <v>#REF!</v>
      </c>
      <c r="BM11" s="40"/>
      <c r="BN11" s="40"/>
      <c r="BO11" s="40"/>
    </row>
    <row r="12" spans="1:75" ht="118.5" customHeight="1" thickBot="1" x14ac:dyDescent="0.35">
      <c r="A12" s="118"/>
      <c r="B12" s="118"/>
      <c r="C12" s="118"/>
      <c r="D12" s="118"/>
      <c r="E12" s="118"/>
      <c r="F12" s="118"/>
      <c r="G12" s="118"/>
      <c r="H12" s="12"/>
      <c r="I12" s="120"/>
      <c r="J12" s="122"/>
      <c r="K12" s="123"/>
      <c r="L12" s="118"/>
      <c r="M12" s="123"/>
      <c r="N12" s="125"/>
      <c r="O12" s="126"/>
      <c r="P12" s="12">
        <v>4</v>
      </c>
      <c r="Q12" s="12"/>
      <c r="R12" s="12"/>
      <c r="S12" s="199"/>
      <c r="T12" s="199"/>
      <c r="U12" s="199"/>
      <c r="V12" s="199"/>
      <c r="W12" s="199"/>
      <c r="X12" s="14"/>
      <c r="Y12" s="123"/>
      <c r="Z12" s="118"/>
      <c r="AA12" s="123"/>
      <c r="AB12" s="118"/>
      <c r="AC12" s="126"/>
      <c r="AD12" s="128"/>
      <c r="AE12" s="15"/>
      <c r="AF12" s="15"/>
      <c r="AG12" s="12"/>
      <c r="AH12" s="12"/>
      <c r="AI12" s="12"/>
      <c r="AJ12" s="127"/>
      <c r="AK12" s="131"/>
      <c r="AL12" s="207"/>
      <c r="AM12" s="208"/>
      <c r="AN12" s="208"/>
      <c r="AO12" s="209"/>
      <c r="AP12" s="210"/>
      <c r="AQ12" s="211"/>
      <c r="AR12" s="210"/>
      <c r="AS12" s="212"/>
      <c r="AT12" s="45"/>
      <c r="AU12" s="45" t="str">
        <f t="shared" si="0"/>
        <v/>
      </c>
      <c r="AV12" s="38"/>
      <c r="AW12" s="38" t="str">
        <f t="shared" si="1"/>
        <v/>
      </c>
      <c r="AX12" s="38"/>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69" t="str">
        <f t="shared" si="9"/>
        <v>0</v>
      </c>
      <c r="BI12" s="40"/>
      <c r="BJ12" s="44" t="e">
        <f>((IF(AT12&lt;&gt;"NO APLICA","1"))+(IF(AV12&lt;&gt;"NO APLICA","1"))+IF(AX12&lt;&gt;"NO APLICA","1"))+(IF(#REF!="SI","1"))</f>
        <v>#REF!</v>
      </c>
      <c r="BK12" s="67">
        <f t="shared" si="10"/>
        <v>0</v>
      </c>
      <c r="BL12" s="48" t="e">
        <f t="shared" si="11"/>
        <v>#REF!</v>
      </c>
      <c r="BM12" s="40"/>
      <c r="BN12" s="40"/>
      <c r="BO12" s="40"/>
    </row>
    <row r="13" spans="1:75" ht="118.5" customHeight="1" thickBot="1" x14ac:dyDescent="0.35">
      <c r="A13" s="118"/>
      <c r="B13" s="118"/>
      <c r="C13" s="118"/>
      <c r="D13" s="118"/>
      <c r="E13" s="118"/>
      <c r="F13" s="118"/>
      <c r="G13" s="118"/>
      <c r="H13" s="12"/>
      <c r="I13" s="120"/>
      <c r="J13" s="122"/>
      <c r="K13" s="123"/>
      <c r="L13" s="118"/>
      <c r="M13" s="123"/>
      <c r="N13" s="125"/>
      <c r="O13" s="126"/>
      <c r="P13" s="12">
        <v>5</v>
      </c>
      <c r="Q13" s="12"/>
      <c r="R13" s="12"/>
      <c r="S13" s="199"/>
      <c r="T13" s="199"/>
      <c r="U13" s="199"/>
      <c r="V13" s="199"/>
      <c r="W13" s="199"/>
      <c r="X13" s="14"/>
      <c r="Y13" s="123"/>
      <c r="Z13" s="118"/>
      <c r="AA13" s="123"/>
      <c r="AB13" s="118"/>
      <c r="AC13" s="126"/>
      <c r="AD13" s="128"/>
      <c r="AE13" s="15"/>
      <c r="AF13" s="15"/>
      <c r="AG13" s="12"/>
      <c r="AH13" s="12"/>
      <c r="AI13" s="12"/>
      <c r="AJ13" s="128"/>
      <c r="AK13" s="132"/>
      <c r="AL13" s="207"/>
      <c r="AM13" s="208"/>
      <c r="AN13" s="208"/>
      <c r="AO13" s="209"/>
      <c r="AP13" s="210"/>
      <c r="AQ13" s="211"/>
      <c r="AR13" s="210"/>
      <c r="AS13" s="212"/>
      <c r="AT13" s="45"/>
      <c r="AU13" s="45" t="str">
        <f t="shared" si="0"/>
        <v/>
      </c>
      <c r="AV13" s="38"/>
      <c r="AW13" s="38" t="str">
        <f t="shared" si="1"/>
        <v/>
      </c>
      <c r="AX13" s="38"/>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69" t="str">
        <f t="shared" si="9"/>
        <v>0</v>
      </c>
      <c r="BI13" s="40"/>
      <c r="BJ13" s="44" t="e">
        <f>((IF(AT13&lt;&gt;"NO APLICA","1"))+(IF(AV13&lt;&gt;"NO APLICA","1"))+IF(AX13&lt;&gt;"NO APLICA","1"))+(IF(#REF!="SI","1"))</f>
        <v>#REF!</v>
      </c>
      <c r="BK13" s="67">
        <f t="shared" si="10"/>
        <v>0</v>
      </c>
      <c r="BL13" s="48" t="e">
        <f t="shared" si="11"/>
        <v>#REF!</v>
      </c>
      <c r="BM13" s="40"/>
      <c r="BN13" s="40"/>
      <c r="BO13" s="40"/>
    </row>
    <row r="14" spans="1:75" ht="118.5" customHeight="1" thickBot="1" x14ac:dyDescent="0.35">
      <c r="A14" s="118"/>
      <c r="B14" s="118"/>
      <c r="C14" s="118"/>
      <c r="D14" s="118"/>
      <c r="E14" s="118"/>
      <c r="F14" s="118"/>
      <c r="G14" s="118"/>
      <c r="H14" s="12"/>
      <c r="I14" s="121"/>
      <c r="J14" s="122"/>
      <c r="K14" s="123"/>
      <c r="L14" s="118"/>
      <c r="M14" s="123"/>
      <c r="N14" s="125"/>
      <c r="O14" s="126"/>
      <c r="P14" s="12">
        <v>6</v>
      </c>
      <c r="Q14" s="12"/>
      <c r="R14" s="12"/>
      <c r="S14" s="199"/>
      <c r="T14" s="199"/>
      <c r="U14" s="199"/>
      <c r="V14" s="199"/>
      <c r="W14" s="199"/>
      <c r="X14" s="14"/>
      <c r="Y14" s="123"/>
      <c r="Z14" s="118"/>
      <c r="AA14" s="123"/>
      <c r="AB14" s="118"/>
      <c r="AC14" s="126"/>
      <c r="AD14" s="129"/>
      <c r="AE14" s="15"/>
      <c r="AF14" s="15"/>
      <c r="AG14" s="12"/>
      <c r="AH14" s="12"/>
      <c r="AI14" s="12"/>
      <c r="AJ14" s="129"/>
      <c r="AK14" s="133"/>
      <c r="AL14" s="215"/>
      <c r="AM14" s="216"/>
      <c r="AN14" s="216"/>
      <c r="AO14" s="217"/>
      <c r="AP14" s="218"/>
      <c r="AQ14" s="219"/>
      <c r="AR14" s="218"/>
      <c r="AS14" s="220"/>
      <c r="AT14" s="46"/>
      <c r="AU14" s="46" t="str">
        <f t="shared" si="0"/>
        <v/>
      </c>
      <c r="AV14" s="38"/>
      <c r="AW14" s="38" t="str">
        <f t="shared" si="1"/>
        <v/>
      </c>
      <c r="AX14" s="38"/>
      <c r="AY14" s="46" t="str">
        <f t="shared" si="2"/>
        <v/>
      </c>
      <c r="AZ14" s="70" t="str">
        <f t="shared" si="3"/>
        <v xml:space="preserve">  </v>
      </c>
      <c r="BA14" s="221"/>
      <c r="BB14" s="71">
        <f t="shared" si="4"/>
        <v>0</v>
      </c>
      <c r="BC14" s="71" t="e">
        <f t="shared" si="5"/>
        <v>#REF!</v>
      </c>
      <c r="BD14" s="71">
        <f t="shared" si="6"/>
        <v>0</v>
      </c>
      <c r="BE14" s="71" t="e">
        <f>((IF(AT14&lt;&gt;"NO APLICA","1"))+(IF(AV14&lt;&gt;"NO APLICA","1"))+IF(AX14&lt;&gt;"NO APLICA","1"))+(IF(#REF!="SI","3"))</f>
        <v>#REF!</v>
      </c>
      <c r="BF14" s="72" t="str">
        <f t="shared" si="7"/>
        <v/>
      </c>
      <c r="BG14" s="73" t="str">
        <f t="shared" si="8"/>
        <v>0</v>
      </c>
      <c r="BH14" s="74" t="str">
        <f t="shared" si="9"/>
        <v>0</v>
      </c>
      <c r="BI14" s="40"/>
      <c r="BJ14" s="44" t="e">
        <f>((IF(AT14&lt;&gt;"NO APLICA","1"))+(IF(AV14&lt;&gt;"NO APLICA","1"))+IF(AX14&lt;&gt;"NO APLICA","1"))+(IF(#REF!="SI","1"))</f>
        <v>#REF!</v>
      </c>
      <c r="BK14" s="67">
        <f t="shared" si="10"/>
        <v>0</v>
      </c>
      <c r="BL14" s="48" t="e">
        <f t="shared" si="11"/>
        <v>#REF!</v>
      </c>
      <c r="BM14" s="40"/>
      <c r="BN14" s="40"/>
      <c r="BO14" s="40"/>
    </row>
    <row r="15" spans="1:75" ht="38.25" customHeight="1" x14ac:dyDescent="0.2">
      <c r="AL15" s="2"/>
      <c r="AM15" s="2"/>
      <c r="AN15" s="2"/>
      <c r="AO15" s="2"/>
      <c r="AP15" s="2"/>
      <c r="AQ15" s="2"/>
      <c r="AR15" s="2"/>
      <c r="AS15" s="2"/>
      <c r="AT15" s="2"/>
      <c r="AU15" s="2"/>
      <c r="AV15" s="2"/>
      <c r="AW15" s="2"/>
      <c r="AX15" s="2"/>
      <c r="AY15" s="2"/>
      <c r="AZ15" s="2"/>
    </row>
    <row r="16" spans="1:75" ht="20.25" customHeight="1" x14ac:dyDescent="0.3">
      <c r="A16" s="222"/>
      <c r="AL16" s="223"/>
      <c r="AM16" s="223"/>
      <c r="AN16" s="223"/>
      <c r="AO16" s="47"/>
      <c r="AP16" s="47"/>
      <c r="AQ16" s="47"/>
      <c r="AR16" s="47"/>
      <c r="AS16" s="224"/>
      <c r="AT16" s="47"/>
      <c r="AU16" s="47"/>
      <c r="AV16" s="47"/>
      <c r="AW16" s="47"/>
      <c r="AX16" s="47"/>
      <c r="AY16" s="47"/>
      <c r="AZ16" s="75"/>
      <c r="BA16" s="225"/>
      <c r="BB16" s="41">
        <f t="shared" si="4"/>
        <v>0</v>
      </c>
      <c r="BC16" s="41"/>
      <c r="BD16" s="41"/>
      <c r="BE16" s="41"/>
      <c r="BF16" s="42" t="str">
        <f t="shared" si="7"/>
        <v/>
      </c>
      <c r="BG16" s="43" t="str">
        <f t="shared" si="8"/>
        <v>0</v>
      </c>
      <c r="BH16" s="43" t="str">
        <f t="shared" ref="BH16:BH79" si="12">IF(AY16="BUENO","100",
IF(AY16="MALO","0",
IF(AY16="REGULAR","75",
IF(AY16="","0"))))</f>
        <v>0</v>
      </c>
      <c r="BI16" s="40"/>
      <c r="BJ16" s="76"/>
      <c r="BK16" s="48"/>
      <c r="BL16" s="48"/>
      <c r="BM16" s="40"/>
      <c r="BN16" s="40"/>
      <c r="BO16" s="40"/>
    </row>
    <row r="17" spans="1:67" ht="20.25" customHeight="1" thickBot="1" x14ac:dyDescent="0.35">
      <c r="A17" s="222"/>
      <c r="AL17" s="223"/>
      <c r="AM17" s="223"/>
      <c r="AN17" s="223"/>
      <c r="AO17" s="47"/>
      <c r="AP17" s="47"/>
      <c r="AQ17" s="47"/>
      <c r="AR17" s="47"/>
      <c r="AS17" s="224"/>
      <c r="AT17" s="226"/>
      <c r="AU17" s="226"/>
      <c r="AV17" s="226"/>
      <c r="AW17" s="226"/>
      <c r="AX17" s="226"/>
      <c r="AY17" s="226"/>
      <c r="AZ17" s="226"/>
      <c r="BA17" s="227"/>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customHeight="1" x14ac:dyDescent="0.4">
      <c r="A18" s="228"/>
      <c r="B18" s="51"/>
      <c r="AL18" s="229"/>
      <c r="AM18" s="230"/>
      <c r="AN18" s="230"/>
      <c r="AO18" s="230"/>
      <c r="AP18" s="230"/>
      <c r="AQ18" s="230"/>
      <c r="AR18" s="230"/>
      <c r="AS18" s="231"/>
      <c r="AT18" s="232"/>
      <c r="AU18" s="233"/>
      <c r="AV18" s="233"/>
      <c r="AW18" s="233"/>
      <c r="AX18" s="233"/>
      <c r="AY18" s="233"/>
      <c r="AZ18" s="234"/>
      <c r="BA18" s="235"/>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customHeight="1"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customHeight="1"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customHeight="1" x14ac:dyDescent="0.3">
      <c r="AL21" s="236"/>
      <c r="AM21" s="237"/>
      <c r="AN21" s="237"/>
      <c r="AO21" s="237"/>
      <c r="AP21" s="237"/>
      <c r="AQ21" s="237"/>
      <c r="AR21" s="237"/>
      <c r="AS21" s="238"/>
      <c r="AT21" s="239"/>
      <c r="AU21" s="240"/>
      <c r="AV21" s="240"/>
      <c r="AW21" s="240"/>
      <c r="AX21" s="240"/>
      <c r="AY21" s="240"/>
      <c r="AZ21" s="241"/>
      <c r="BA21" s="242"/>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65.25" customHeight="1" x14ac:dyDescent="0.3">
      <c r="AL22" s="236"/>
      <c r="AM22" s="237"/>
      <c r="AN22" s="237"/>
      <c r="AO22" s="237"/>
      <c r="AP22" s="237"/>
      <c r="AQ22" s="237"/>
      <c r="AR22" s="237"/>
      <c r="AS22" s="238"/>
      <c r="AT22" s="243" t="s">
        <v>139</v>
      </c>
      <c r="AU22" s="244"/>
      <c r="AV22" s="244"/>
      <c r="AW22" s="244"/>
      <c r="AX22" s="244"/>
      <c r="AY22" s="244"/>
      <c r="AZ22" s="244"/>
      <c r="BA22" s="245"/>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20.25" customHeight="1" x14ac:dyDescent="0.3">
      <c r="AL23" s="236"/>
      <c r="AM23" s="237"/>
      <c r="AN23" s="237"/>
      <c r="AO23" s="237"/>
      <c r="AP23" s="237"/>
      <c r="AQ23" s="237"/>
      <c r="AR23" s="237"/>
      <c r="AS23" s="238"/>
      <c r="AT23" s="246"/>
      <c r="AU23" s="247"/>
      <c r="AV23" s="247"/>
      <c r="AW23" s="247"/>
      <c r="AX23" s="247"/>
      <c r="AY23" s="247"/>
      <c r="AZ23" s="247"/>
      <c r="BA23" s="248"/>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ht="60" customHeight="1" thickBot="1" x14ac:dyDescent="0.35">
      <c r="AL24" s="249"/>
      <c r="AM24" s="250"/>
      <c r="AN24" s="250"/>
      <c r="AO24" s="250"/>
      <c r="AP24" s="250"/>
      <c r="AQ24" s="250"/>
      <c r="AR24" s="250"/>
      <c r="AS24" s="251"/>
      <c r="AT24" s="252" t="s">
        <v>140</v>
      </c>
      <c r="AU24" s="253"/>
      <c r="AV24" s="253"/>
      <c r="AW24" s="253"/>
      <c r="AX24" s="253"/>
      <c r="AY24" s="253"/>
      <c r="AZ24" s="253"/>
      <c r="BA24" s="254"/>
      <c r="BB24" s="41">
        <f t="shared" si="4"/>
        <v>0</v>
      </c>
      <c r="BC24" s="41"/>
      <c r="BD24" s="41"/>
      <c r="BE24" s="41"/>
      <c r="BF24" s="42" t="str">
        <f t="shared" si="7"/>
        <v/>
      </c>
      <c r="BG24" s="43" t="str">
        <f t="shared" si="8"/>
        <v>0</v>
      </c>
      <c r="BH24" s="43" t="str">
        <f t="shared" si="12"/>
        <v>0</v>
      </c>
      <c r="BI24" s="40"/>
      <c r="BJ24" s="76"/>
      <c r="BK24" s="48"/>
      <c r="BL24" s="48"/>
      <c r="BM24" s="40"/>
      <c r="BN24" s="40"/>
      <c r="BO24" s="40"/>
    </row>
    <row r="25" spans="1:67" ht="20.25" customHeight="1" x14ac:dyDescent="0.4">
      <c r="AX25" s="2"/>
      <c r="AY25" s="2" t="s">
        <v>141</v>
      </c>
      <c r="AZ25" s="16"/>
      <c r="BB25" s="41">
        <f t="shared" si="4"/>
        <v>0</v>
      </c>
      <c r="BC25" s="41"/>
      <c r="BD25" s="41"/>
      <c r="BE25" s="41"/>
      <c r="BF25" s="42" t="str">
        <f t="shared" si="7"/>
        <v/>
      </c>
      <c r="BG25" s="43" t="str">
        <f t="shared" si="8"/>
        <v>0</v>
      </c>
      <c r="BH25" s="43" t="b">
        <f t="shared" si="12"/>
        <v>0</v>
      </c>
      <c r="BI25" s="40"/>
      <c r="BJ25" s="76"/>
      <c r="BK25" s="48"/>
      <c r="BL25" s="48"/>
      <c r="BM25" s="40"/>
      <c r="BN25" s="40"/>
      <c r="BO25" s="40"/>
    </row>
    <row r="26" spans="1:67" ht="20.25" customHeight="1" x14ac:dyDescent="0.4">
      <c r="AX26" s="2"/>
      <c r="AY26" s="2" t="s">
        <v>141</v>
      </c>
      <c r="AZ26" s="16"/>
      <c r="BB26" s="41">
        <f t="shared" si="4"/>
        <v>0</v>
      </c>
      <c r="BC26" s="41"/>
      <c r="BD26" s="41"/>
      <c r="BE26" s="41"/>
      <c r="BF26" s="42" t="str">
        <f t="shared" si="7"/>
        <v/>
      </c>
      <c r="BG26" s="43" t="str">
        <f t="shared" si="8"/>
        <v>0</v>
      </c>
      <c r="BH26" s="43" t="b">
        <f t="shared" si="12"/>
        <v>0</v>
      </c>
      <c r="BI26" s="40"/>
      <c r="BJ26" s="76"/>
      <c r="BK26" s="48"/>
      <c r="BL26" s="48"/>
      <c r="BM26" s="40"/>
      <c r="BN26" s="40"/>
      <c r="BO26" s="40"/>
    </row>
    <row r="27" spans="1:67" ht="20.25" customHeight="1" x14ac:dyDescent="0.4">
      <c r="AX27" s="2"/>
      <c r="AY27" s="2" t="s">
        <v>141</v>
      </c>
      <c r="AZ27" s="16"/>
      <c r="BB27" s="41">
        <f t="shared" si="4"/>
        <v>0</v>
      </c>
      <c r="BC27" s="41"/>
      <c r="BD27" s="41"/>
      <c r="BE27" s="41"/>
      <c r="BF27" s="42" t="str">
        <f t="shared" si="7"/>
        <v/>
      </c>
      <c r="BG27" s="43" t="str">
        <f t="shared" si="8"/>
        <v>0</v>
      </c>
      <c r="BH27" s="43" t="b">
        <f t="shared" si="12"/>
        <v>0</v>
      </c>
      <c r="BI27" s="40"/>
      <c r="BJ27" s="76"/>
      <c r="BK27" s="48"/>
      <c r="BL27" s="48"/>
      <c r="BM27" s="40"/>
      <c r="BN27" s="40"/>
      <c r="BO27" s="40"/>
    </row>
    <row r="28" spans="1:67" ht="20.25" customHeight="1" x14ac:dyDescent="0.4">
      <c r="AX28" s="2"/>
      <c r="AY28" s="2" t="s">
        <v>141</v>
      </c>
      <c r="AZ28" s="16"/>
      <c r="BB28" s="41">
        <f t="shared" si="4"/>
        <v>0</v>
      </c>
      <c r="BC28" s="41"/>
      <c r="BD28" s="41"/>
      <c r="BE28" s="41"/>
      <c r="BF28" s="42" t="str">
        <f t="shared" si="7"/>
        <v/>
      </c>
      <c r="BG28" s="43" t="str">
        <f t="shared" si="8"/>
        <v>0</v>
      </c>
      <c r="BH28" s="43" t="b">
        <f t="shared" si="12"/>
        <v>0</v>
      </c>
      <c r="BI28" s="40"/>
      <c r="BJ28" s="76"/>
      <c r="BK28" s="48"/>
      <c r="BL28" s="48"/>
      <c r="BM28" s="40"/>
      <c r="BN28" s="40"/>
      <c r="BO28" s="40"/>
    </row>
    <row r="29" spans="1:67" ht="20.25" customHeight="1" x14ac:dyDescent="0.4">
      <c r="AX29" s="2"/>
      <c r="AY29" s="2" t="s">
        <v>141</v>
      </c>
      <c r="AZ29" s="16"/>
      <c r="BB29" s="41">
        <f t="shared" si="4"/>
        <v>0</v>
      </c>
      <c r="BC29" s="41"/>
      <c r="BD29" s="41"/>
      <c r="BE29" s="41"/>
      <c r="BF29" s="42" t="str">
        <f t="shared" si="7"/>
        <v/>
      </c>
      <c r="BG29" s="43" t="str">
        <f t="shared" si="8"/>
        <v>0</v>
      </c>
      <c r="BH29" s="43" t="b">
        <f t="shared" si="12"/>
        <v>0</v>
      </c>
      <c r="BI29" s="40"/>
      <c r="BJ29" s="76"/>
      <c r="BK29" s="48"/>
      <c r="BL29" s="48"/>
      <c r="BM29" s="40"/>
      <c r="BN29" s="40"/>
      <c r="BO29" s="40"/>
    </row>
    <row r="30" spans="1:67" ht="20.25" customHeight="1" x14ac:dyDescent="0.4">
      <c r="AL30" s="2"/>
      <c r="AM30" s="2"/>
      <c r="AN30" s="2"/>
      <c r="AO30" s="2"/>
      <c r="AP30" s="2"/>
      <c r="AQ30" s="2"/>
      <c r="AR30" s="2"/>
      <c r="AS30" s="2"/>
      <c r="AX30" s="2"/>
      <c r="AY30" s="2" t="s">
        <v>141</v>
      </c>
      <c r="AZ30" s="16"/>
      <c r="BB30" s="41">
        <f t="shared" si="4"/>
        <v>0</v>
      </c>
      <c r="BC30" s="41"/>
      <c r="BD30" s="41"/>
      <c r="BE30" s="41"/>
      <c r="BF30" s="42" t="str">
        <f t="shared" si="7"/>
        <v/>
      </c>
      <c r="BG30" s="43" t="str">
        <f t="shared" si="8"/>
        <v>0</v>
      </c>
      <c r="BH30" s="43" t="b">
        <f t="shared" si="12"/>
        <v>0</v>
      </c>
      <c r="BI30" s="40"/>
      <c r="BJ30" s="76"/>
      <c r="BK30" s="48"/>
      <c r="BL30" s="48"/>
      <c r="BM30" s="40"/>
      <c r="BN30" s="40"/>
      <c r="BO30" s="40"/>
    </row>
    <row r="31" spans="1:67" ht="20.25" customHeight="1" x14ac:dyDescent="0.4">
      <c r="AX31" s="2"/>
      <c r="AY31" s="2" t="s">
        <v>141</v>
      </c>
      <c r="AZ31" s="16"/>
      <c r="BB31" s="41">
        <f t="shared" si="4"/>
        <v>0</v>
      </c>
      <c r="BC31" s="41"/>
      <c r="BD31" s="41"/>
      <c r="BE31" s="41"/>
      <c r="BF31" s="42" t="str">
        <f t="shared" si="7"/>
        <v/>
      </c>
      <c r="BG31" s="43" t="str">
        <f t="shared" si="8"/>
        <v>0</v>
      </c>
      <c r="BH31" s="43" t="b">
        <f t="shared" si="12"/>
        <v>0</v>
      </c>
      <c r="BI31" s="40"/>
      <c r="BJ31" s="76"/>
      <c r="BK31" s="48"/>
      <c r="BL31" s="48"/>
      <c r="BM31" s="40"/>
      <c r="BN31" s="40"/>
      <c r="BO31" s="40"/>
    </row>
    <row r="32" spans="1:67" ht="20.25" customHeight="1" x14ac:dyDescent="0.4">
      <c r="AX32" s="2"/>
      <c r="AY32" s="2" t="s">
        <v>141</v>
      </c>
      <c r="AZ32" s="16"/>
      <c r="BB32" s="41">
        <f t="shared" si="4"/>
        <v>0</v>
      </c>
      <c r="BC32" s="41"/>
      <c r="BD32" s="41"/>
      <c r="BE32" s="41"/>
      <c r="BF32" s="42" t="str">
        <f t="shared" si="7"/>
        <v/>
      </c>
      <c r="BG32" s="43" t="str">
        <f t="shared" si="8"/>
        <v>0</v>
      </c>
      <c r="BH32" s="43" t="b">
        <f t="shared" si="12"/>
        <v>0</v>
      </c>
      <c r="BI32" s="40"/>
      <c r="BJ32" s="76"/>
      <c r="BK32" s="48"/>
      <c r="BL32" s="48"/>
      <c r="BM32" s="40"/>
      <c r="BN32" s="40"/>
      <c r="BO32" s="40"/>
    </row>
    <row r="33" spans="50:67" ht="20.25" customHeight="1" x14ac:dyDescent="0.4">
      <c r="AX33" s="2"/>
      <c r="AY33" s="2" t="s">
        <v>141</v>
      </c>
      <c r="AZ33" s="16"/>
      <c r="BB33" s="41">
        <f t="shared" si="4"/>
        <v>0</v>
      </c>
      <c r="BC33" s="41"/>
      <c r="BD33" s="41"/>
      <c r="BE33" s="41"/>
      <c r="BF33" s="42" t="str">
        <f t="shared" si="7"/>
        <v/>
      </c>
      <c r="BG33" s="43" t="str">
        <f t="shared" si="8"/>
        <v>0</v>
      </c>
      <c r="BH33" s="43" t="b">
        <f t="shared" si="12"/>
        <v>0</v>
      </c>
      <c r="BI33" s="40"/>
      <c r="BJ33" s="76"/>
      <c r="BK33" s="48"/>
      <c r="BL33" s="48"/>
      <c r="BM33" s="40"/>
      <c r="BN33" s="40"/>
      <c r="BO33" s="40"/>
    </row>
    <row r="34" spans="50:67" ht="20.25" customHeight="1" x14ac:dyDescent="0.4">
      <c r="AX34" s="2"/>
      <c r="AY34" s="2" t="s">
        <v>141</v>
      </c>
      <c r="AZ34" s="16"/>
      <c r="BB34" s="41">
        <f t="shared" si="4"/>
        <v>0</v>
      </c>
      <c r="BC34" s="41"/>
      <c r="BD34" s="41"/>
      <c r="BE34" s="41"/>
      <c r="BF34" s="42" t="str">
        <f t="shared" si="7"/>
        <v/>
      </c>
      <c r="BG34" s="43" t="str">
        <f t="shared" si="8"/>
        <v>0</v>
      </c>
      <c r="BH34" s="43" t="b">
        <f t="shared" si="12"/>
        <v>0</v>
      </c>
      <c r="BI34" s="40"/>
      <c r="BJ34" s="76"/>
      <c r="BK34" s="48"/>
      <c r="BL34" s="48"/>
      <c r="BM34" s="40"/>
      <c r="BN34" s="40"/>
      <c r="BO34" s="40"/>
    </row>
    <row r="35" spans="50:67" ht="20.25" customHeight="1" x14ac:dyDescent="0.4">
      <c r="AX35" s="2"/>
      <c r="AY35" s="2" t="s">
        <v>141</v>
      </c>
      <c r="AZ35" s="16"/>
      <c r="BB35" s="41">
        <f t="shared" si="4"/>
        <v>0</v>
      </c>
      <c r="BC35" s="41"/>
      <c r="BD35" s="41"/>
      <c r="BE35" s="41"/>
      <c r="BF35" s="42" t="str">
        <f t="shared" si="7"/>
        <v/>
      </c>
      <c r="BG35" s="43" t="str">
        <f t="shared" si="8"/>
        <v>0</v>
      </c>
      <c r="BH35" s="43" t="b">
        <f t="shared" si="12"/>
        <v>0</v>
      </c>
      <c r="BI35" s="40"/>
      <c r="BJ35" s="76"/>
      <c r="BK35" s="48"/>
      <c r="BL35" s="48"/>
      <c r="BM35" s="40"/>
      <c r="BN35" s="40"/>
      <c r="BO35" s="40"/>
    </row>
    <row r="36" spans="50:67" ht="20.25" customHeight="1" x14ac:dyDescent="0.4">
      <c r="AX36" s="2"/>
      <c r="AY36" s="2" t="s">
        <v>141</v>
      </c>
      <c r="AZ36" s="16"/>
      <c r="BB36" s="41">
        <f t="shared" si="4"/>
        <v>0</v>
      </c>
      <c r="BC36" s="41"/>
      <c r="BD36" s="41"/>
      <c r="BE36" s="41"/>
      <c r="BF36" s="42" t="str">
        <f t="shared" si="7"/>
        <v/>
      </c>
      <c r="BG36" s="43" t="str">
        <f t="shared" si="8"/>
        <v>0</v>
      </c>
      <c r="BH36" s="43" t="b">
        <f t="shared" si="12"/>
        <v>0</v>
      </c>
      <c r="BI36" s="40"/>
      <c r="BJ36" s="76"/>
      <c r="BK36" s="48"/>
      <c r="BL36" s="48"/>
      <c r="BM36" s="40"/>
      <c r="BN36" s="40"/>
      <c r="BO36" s="40"/>
    </row>
    <row r="37" spans="50:67" ht="20.25" customHeight="1" x14ac:dyDescent="0.4">
      <c r="AY37" s="257" t="s">
        <v>141</v>
      </c>
      <c r="AZ37" s="257"/>
      <c r="BB37" s="41">
        <f t="shared" si="4"/>
        <v>0</v>
      </c>
      <c r="BC37" s="41"/>
      <c r="BD37" s="41"/>
      <c r="BE37" s="41"/>
      <c r="BF37" s="42" t="str">
        <f t="shared" si="7"/>
        <v/>
      </c>
      <c r="BG37" s="43" t="str">
        <f t="shared" si="8"/>
        <v>0</v>
      </c>
      <c r="BH37" s="43" t="b">
        <f t="shared" si="12"/>
        <v>0</v>
      </c>
      <c r="BI37" s="40"/>
      <c r="BJ37" s="76"/>
      <c r="BK37" s="48"/>
      <c r="BL37" s="48"/>
      <c r="BM37" s="40"/>
      <c r="BN37" s="40"/>
      <c r="BO37" s="40"/>
    </row>
    <row r="38" spans="50:67" ht="20.25" customHeight="1" x14ac:dyDescent="0.4">
      <c r="AY38" s="257" t="s">
        <v>141</v>
      </c>
      <c r="AZ38" s="257"/>
      <c r="BB38" s="41">
        <f t="shared" si="4"/>
        <v>0</v>
      </c>
      <c r="BC38" s="41"/>
      <c r="BD38" s="41"/>
      <c r="BE38" s="41"/>
      <c r="BF38" s="42" t="str">
        <f t="shared" si="7"/>
        <v/>
      </c>
      <c r="BG38" s="43" t="str">
        <f t="shared" si="8"/>
        <v>0</v>
      </c>
      <c r="BH38" s="43" t="b">
        <f t="shared" si="12"/>
        <v>0</v>
      </c>
      <c r="BI38" s="40"/>
      <c r="BJ38" s="76"/>
      <c r="BK38" s="48"/>
      <c r="BL38" s="48"/>
      <c r="BM38" s="40"/>
      <c r="BN38" s="40"/>
      <c r="BO38" s="40"/>
    </row>
    <row r="39" spans="50:67" ht="20.25" customHeight="1" x14ac:dyDescent="0.4">
      <c r="AY39" s="257" t="s">
        <v>141</v>
      </c>
      <c r="AZ39" s="257"/>
      <c r="BB39" s="41">
        <f t="shared" si="4"/>
        <v>0</v>
      </c>
      <c r="BC39" s="41"/>
      <c r="BD39" s="41"/>
      <c r="BE39" s="41"/>
      <c r="BF39" s="42" t="str">
        <f t="shared" si="7"/>
        <v/>
      </c>
      <c r="BG39" s="43" t="str">
        <f t="shared" si="8"/>
        <v>0</v>
      </c>
      <c r="BH39" s="43" t="b">
        <f t="shared" si="12"/>
        <v>0</v>
      </c>
      <c r="BI39" s="40"/>
      <c r="BJ39" s="76"/>
      <c r="BK39" s="48"/>
      <c r="BL39" s="48"/>
      <c r="BM39" s="40"/>
      <c r="BN39" s="40"/>
      <c r="BO39" s="40"/>
    </row>
    <row r="40" spans="50:67" ht="20.25" customHeight="1" x14ac:dyDescent="0.4">
      <c r="AY40" s="257" t="s">
        <v>141</v>
      </c>
      <c r="AZ40" s="257"/>
      <c r="BB40" s="41">
        <f t="shared" si="4"/>
        <v>0</v>
      </c>
      <c r="BC40" s="41"/>
      <c r="BD40" s="41"/>
      <c r="BE40" s="41"/>
      <c r="BF40" s="42" t="str">
        <f t="shared" si="7"/>
        <v/>
      </c>
      <c r="BG40" s="43" t="str">
        <f t="shared" si="8"/>
        <v>0</v>
      </c>
      <c r="BH40" s="43" t="b">
        <f t="shared" si="12"/>
        <v>0</v>
      </c>
      <c r="BI40" s="40"/>
      <c r="BJ40" s="76"/>
      <c r="BK40" s="48"/>
      <c r="BL40" s="48"/>
      <c r="BM40" s="40"/>
      <c r="BN40" s="40"/>
      <c r="BO40" s="40"/>
    </row>
    <row r="41" spans="50:67" ht="20.25" customHeight="1" x14ac:dyDescent="0.4">
      <c r="AY41" s="257" t="s">
        <v>141</v>
      </c>
      <c r="AZ41" s="257"/>
      <c r="BB41" s="41">
        <f t="shared" si="4"/>
        <v>0</v>
      </c>
      <c r="BC41" s="41"/>
      <c r="BD41" s="41"/>
      <c r="BE41" s="41"/>
      <c r="BF41" s="42" t="str">
        <f t="shared" si="7"/>
        <v/>
      </c>
      <c r="BG41" s="43" t="str">
        <f t="shared" si="8"/>
        <v>0</v>
      </c>
      <c r="BH41" s="43" t="b">
        <f t="shared" si="12"/>
        <v>0</v>
      </c>
      <c r="BI41" s="40"/>
      <c r="BJ41" s="76"/>
      <c r="BK41" s="48"/>
      <c r="BL41" s="48"/>
      <c r="BM41" s="40"/>
      <c r="BN41" s="40"/>
      <c r="BO41" s="40"/>
    </row>
    <row r="42" spans="50:67" ht="20.25" customHeight="1" x14ac:dyDescent="0.4">
      <c r="AY42" s="257" t="s">
        <v>141</v>
      </c>
      <c r="AZ42" s="257"/>
      <c r="BB42" s="41">
        <f t="shared" si="4"/>
        <v>0</v>
      </c>
      <c r="BC42" s="41"/>
      <c r="BD42" s="41"/>
      <c r="BE42" s="41"/>
      <c r="BF42" s="42" t="str">
        <f t="shared" si="7"/>
        <v/>
      </c>
      <c r="BG42" s="43" t="str">
        <f t="shared" si="8"/>
        <v>0</v>
      </c>
      <c r="BH42" s="43" t="b">
        <f t="shared" si="12"/>
        <v>0</v>
      </c>
      <c r="BI42" s="40"/>
      <c r="BJ42" s="76"/>
      <c r="BK42" s="48"/>
      <c r="BL42" s="48"/>
      <c r="BM42" s="40"/>
      <c r="BN42" s="40"/>
      <c r="BO42" s="40"/>
    </row>
    <row r="43" spans="50:67" ht="20.25" customHeight="1" x14ac:dyDescent="0.4">
      <c r="AY43" s="257" t="s">
        <v>141</v>
      </c>
      <c r="AZ43" s="257"/>
      <c r="BB43" s="41">
        <f t="shared" si="4"/>
        <v>0</v>
      </c>
      <c r="BC43" s="41"/>
      <c r="BD43" s="41"/>
      <c r="BE43" s="41"/>
      <c r="BF43" s="42" t="str">
        <f t="shared" si="7"/>
        <v/>
      </c>
      <c r="BG43" s="43" t="str">
        <f t="shared" si="8"/>
        <v>0</v>
      </c>
      <c r="BH43" s="43" t="b">
        <f t="shared" si="12"/>
        <v>0</v>
      </c>
      <c r="BI43" s="40"/>
      <c r="BJ43" s="76"/>
      <c r="BK43" s="48"/>
      <c r="BL43" s="48"/>
      <c r="BM43" s="40"/>
      <c r="BN43" s="40"/>
      <c r="BO43" s="40"/>
    </row>
    <row r="44" spans="50:67" ht="20.25" customHeight="1" x14ac:dyDescent="0.4">
      <c r="AY44" s="257" t="s">
        <v>141</v>
      </c>
      <c r="AZ44" s="257"/>
      <c r="BB44" s="41">
        <f t="shared" si="4"/>
        <v>0</v>
      </c>
      <c r="BC44" s="41"/>
      <c r="BD44" s="41"/>
      <c r="BE44" s="41"/>
      <c r="BF44" s="42" t="str">
        <f t="shared" si="7"/>
        <v/>
      </c>
      <c r="BG44" s="43" t="str">
        <f t="shared" si="8"/>
        <v>0</v>
      </c>
      <c r="BH44" s="43" t="b">
        <f t="shared" si="12"/>
        <v>0</v>
      </c>
      <c r="BI44" s="40"/>
      <c r="BJ44" s="76"/>
      <c r="BK44" s="48"/>
      <c r="BL44" s="48"/>
      <c r="BM44" s="40"/>
      <c r="BN44" s="40"/>
      <c r="BO44" s="40"/>
    </row>
    <row r="45" spans="50:67" ht="20.25" customHeight="1" x14ac:dyDescent="0.4">
      <c r="AY45" s="257" t="s">
        <v>141</v>
      </c>
      <c r="AZ45" s="257"/>
      <c r="BB45" s="41">
        <f t="shared" si="4"/>
        <v>0</v>
      </c>
      <c r="BC45" s="41"/>
      <c r="BD45" s="41"/>
      <c r="BE45" s="41"/>
      <c r="BF45" s="42" t="str">
        <f t="shared" si="7"/>
        <v/>
      </c>
      <c r="BG45" s="43" t="str">
        <f t="shared" si="8"/>
        <v>0</v>
      </c>
      <c r="BH45" s="43" t="b">
        <f t="shared" si="12"/>
        <v>0</v>
      </c>
      <c r="BI45" s="40"/>
      <c r="BJ45" s="76"/>
      <c r="BK45" s="48"/>
      <c r="BL45" s="48"/>
      <c r="BM45" s="40"/>
      <c r="BN45" s="40"/>
      <c r="BO45" s="40"/>
    </row>
    <row r="46" spans="50:67" ht="20.25" customHeight="1" x14ac:dyDescent="0.4">
      <c r="AY46" s="257" t="s">
        <v>141</v>
      </c>
      <c r="AZ46" s="257"/>
      <c r="BB46" s="41">
        <f t="shared" si="4"/>
        <v>0</v>
      </c>
      <c r="BC46" s="41"/>
      <c r="BD46" s="41"/>
      <c r="BE46" s="41"/>
      <c r="BF46" s="42" t="str">
        <f t="shared" si="7"/>
        <v/>
      </c>
      <c r="BG46" s="43" t="str">
        <f t="shared" si="8"/>
        <v>0</v>
      </c>
      <c r="BH46" s="43" t="b">
        <f t="shared" si="12"/>
        <v>0</v>
      </c>
      <c r="BI46" s="40"/>
      <c r="BJ46" s="76"/>
      <c r="BK46" s="48"/>
      <c r="BL46" s="48"/>
      <c r="BM46" s="40"/>
      <c r="BN46" s="40"/>
      <c r="BO46" s="40"/>
    </row>
    <row r="47" spans="50:67" ht="20.25" customHeight="1" x14ac:dyDescent="0.4">
      <c r="AY47" s="257" t="s">
        <v>141</v>
      </c>
      <c r="AZ47" s="257"/>
      <c r="BB47" s="41">
        <f t="shared" si="4"/>
        <v>0</v>
      </c>
      <c r="BC47" s="41"/>
      <c r="BD47" s="41"/>
      <c r="BE47" s="41"/>
      <c r="BF47" s="42" t="str">
        <f t="shared" si="7"/>
        <v/>
      </c>
      <c r="BG47" s="43" t="str">
        <f t="shared" si="8"/>
        <v>0</v>
      </c>
      <c r="BH47" s="43" t="b">
        <f t="shared" si="12"/>
        <v>0</v>
      </c>
      <c r="BI47" s="40"/>
      <c r="BJ47" s="76"/>
      <c r="BK47" s="48"/>
      <c r="BL47" s="48"/>
      <c r="BM47" s="40"/>
      <c r="BN47" s="40"/>
      <c r="BO47" s="40"/>
    </row>
    <row r="48" spans="50:67" ht="20.25" customHeight="1" x14ac:dyDescent="0.4">
      <c r="AY48" s="257" t="s">
        <v>141</v>
      </c>
      <c r="AZ48" s="257"/>
      <c r="BB48" s="41">
        <f t="shared" si="4"/>
        <v>0</v>
      </c>
      <c r="BC48" s="41"/>
      <c r="BD48" s="41"/>
      <c r="BE48" s="41"/>
      <c r="BF48" s="42" t="str">
        <f t="shared" si="7"/>
        <v/>
      </c>
      <c r="BG48" s="43" t="str">
        <f t="shared" si="8"/>
        <v>0</v>
      </c>
      <c r="BH48" s="43" t="b">
        <f t="shared" si="12"/>
        <v>0</v>
      </c>
      <c r="BI48" s="40"/>
      <c r="BJ48" s="76"/>
      <c r="BK48" s="48"/>
      <c r="BL48" s="48"/>
      <c r="BM48" s="40"/>
      <c r="BN48" s="40"/>
      <c r="BO48" s="40"/>
    </row>
    <row r="49" spans="51:67" ht="20.25" customHeight="1" x14ac:dyDescent="0.4">
      <c r="AY49" s="257" t="s">
        <v>141</v>
      </c>
      <c r="AZ49" s="257"/>
      <c r="BB49" s="41">
        <f t="shared" si="4"/>
        <v>0</v>
      </c>
      <c r="BC49" s="41"/>
      <c r="BD49" s="41"/>
      <c r="BE49" s="41"/>
      <c r="BF49" s="42" t="str">
        <f t="shared" si="7"/>
        <v/>
      </c>
      <c r="BG49" s="43" t="str">
        <f t="shared" si="8"/>
        <v>0</v>
      </c>
      <c r="BH49" s="43" t="b">
        <f t="shared" si="12"/>
        <v>0</v>
      </c>
      <c r="BI49" s="40"/>
      <c r="BJ49" s="76"/>
      <c r="BK49" s="48"/>
      <c r="BL49" s="48"/>
      <c r="BM49" s="40"/>
      <c r="BN49" s="40"/>
      <c r="BO49" s="40"/>
    </row>
    <row r="50" spans="51:67" ht="20.25" customHeight="1" x14ac:dyDescent="0.4">
      <c r="AY50" s="257" t="s">
        <v>141</v>
      </c>
      <c r="AZ50" s="257"/>
      <c r="BB50" s="41">
        <f t="shared" si="4"/>
        <v>0</v>
      </c>
      <c r="BC50" s="41"/>
      <c r="BD50" s="41"/>
      <c r="BE50" s="41"/>
      <c r="BF50" s="42" t="str">
        <f t="shared" si="7"/>
        <v/>
      </c>
      <c r="BG50" s="43" t="str">
        <f t="shared" si="8"/>
        <v>0</v>
      </c>
      <c r="BH50" s="43" t="b">
        <f t="shared" si="12"/>
        <v>0</v>
      </c>
      <c r="BI50" s="40"/>
      <c r="BJ50" s="76"/>
      <c r="BK50" s="48"/>
      <c r="BL50" s="48"/>
      <c r="BM50" s="40"/>
      <c r="BN50" s="40"/>
      <c r="BO50" s="40"/>
    </row>
    <row r="51" spans="51:67" ht="20.25" customHeight="1" x14ac:dyDescent="0.4">
      <c r="AY51" s="257" t="s">
        <v>141</v>
      </c>
      <c r="AZ51" s="257"/>
      <c r="BB51" s="41">
        <f t="shared" si="4"/>
        <v>0</v>
      </c>
      <c r="BC51" s="41"/>
      <c r="BD51" s="41"/>
      <c r="BE51" s="41"/>
      <c r="BF51" s="42" t="str">
        <f t="shared" si="7"/>
        <v/>
      </c>
      <c r="BG51" s="43" t="str">
        <f t="shared" si="8"/>
        <v>0</v>
      </c>
      <c r="BH51" s="43" t="b">
        <f t="shared" si="12"/>
        <v>0</v>
      </c>
      <c r="BI51" s="40"/>
      <c r="BJ51" s="76"/>
      <c r="BK51" s="48"/>
      <c r="BL51" s="48"/>
      <c r="BM51" s="40"/>
      <c r="BN51" s="40"/>
      <c r="BO51" s="40"/>
    </row>
    <row r="52" spans="51:67" ht="20.25" customHeight="1" x14ac:dyDescent="0.4">
      <c r="AY52" s="257" t="s">
        <v>141</v>
      </c>
      <c r="AZ52" s="257"/>
      <c r="BB52" s="41">
        <f t="shared" si="4"/>
        <v>0</v>
      </c>
      <c r="BC52" s="41"/>
      <c r="BD52" s="41"/>
      <c r="BE52" s="41"/>
      <c r="BF52" s="42" t="str">
        <f t="shared" si="7"/>
        <v/>
      </c>
      <c r="BG52" s="43" t="str">
        <f t="shared" si="8"/>
        <v>0</v>
      </c>
      <c r="BH52" s="43" t="b">
        <f t="shared" si="12"/>
        <v>0</v>
      </c>
      <c r="BI52" s="40"/>
      <c r="BJ52" s="76"/>
      <c r="BK52" s="48"/>
      <c r="BL52" s="48"/>
      <c r="BM52" s="40"/>
      <c r="BN52" s="40"/>
      <c r="BO52" s="40"/>
    </row>
    <row r="53" spans="51:67" ht="20.25" customHeight="1" x14ac:dyDescent="0.4">
      <c r="AY53" s="257" t="s">
        <v>141</v>
      </c>
      <c r="AZ53" s="257"/>
      <c r="BB53" s="41">
        <f t="shared" si="4"/>
        <v>0</v>
      </c>
      <c r="BC53" s="41"/>
      <c r="BD53" s="41"/>
      <c r="BE53" s="41"/>
      <c r="BF53" s="42" t="str">
        <f t="shared" si="7"/>
        <v/>
      </c>
      <c r="BG53" s="43" t="str">
        <f t="shared" si="8"/>
        <v>0</v>
      </c>
      <c r="BH53" s="43" t="b">
        <f t="shared" si="12"/>
        <v>0</v>
      </c>
      <c r="BI53" s="40"/>
      <c r="BJ53" s="76"/>
      <c r="BK53" s="48"/>
      <c r="BL53" s="48"/>
      <c r="BM53" s="40"/>
      <c r="BN53" s="40"/>
      <c r="BO53" s="40"/>
    </row>
    <row r="54" spans="51:67" ht="20.25" customHeight="1" x14ac:dyDescent="0.4">
      <c r="AY54" s="257" t="s">
        <v>141</v>
      </c>
      <c r="AZ54" s="257"/>
      <c r="BB54" s="41">
        <f t="shared" si="4"/>
        <v>0</v>
      </c>
      <c r="BC54" s="41"/>
      <c r="BD54" s="41"/>
      <c r="BE54" s="41"/>
      <c r="BF54" s="42" t="str">
        <f t="shared" si="7"/>
        <v/>
      </c>
      <c r="BG54" s="43" t="str">
        <f t="shared" si="8"/>
        <v>0</v>
      </c>
      <c r="BH54" s="43" t="b">
        <f t="shared" si="12"/>
        <v>0</v>
      </c>
      <c r="BI54" s="40"/>
      <c r="BJ54" s="76"/>
      <c r="BK54" s="48"/>
      <c r="BL54" s="48"/>
      <c r="BM54" s="40"/>
      <c r="BN54" s="40"/>
      <c r="BO54" s="40"/>
    </row>
    <row r="55" spans="51:67" ht="20.25" customHeight="1" x14ac:dyDescent="0.4">
      <c r="AY55" s="257" t="s">
        <v>141</v>
      </c>
      <c r="AZ55" s="257"/>
      <c r="BB55" s="41">
        <f t="shared" si="4"/>
        <v>0</v>
      </c>
      <c r="BC55" s="41"/>
      <c r="BD55" s="41"/>
      <c r="BE55" s="41"/>
      <c r="BF55" s="42" t="str">
        <f t="shared" si="7"/>
        <v/>
      </c>
      <c r="BG55" s="43" t="str">
        <f t="shared" si="8"/>
        <v>0</v>
      </c>
      <c r="BH55" s="43" t="b">
        <f t="shared" si="12"/>
        <v>0</v>
      </c>
      <c r="BI55" s="40"/>
      <c r="BJ55" s="76"/>
      <c r="BK55" s="48"/>
      <c r="BL55" s="48"/>
      <c r="BM55" s="40"/>
      <c r="BN55" s="40"/>
      <c r="BO55" s="40"/>
    </row>
    <row r="56" spans="51:67" ht="20.25" customHeight="1" x14ac:dyDescent="0.4">
      <c r="AY56" s="257" t="s">
        <v>141</v>
      </c>
      <c r="AZ56" s="257"/>
      <c r="BB56" s="41">
        <f t="shared" si="4"/>
        <v>0</v>
      </c>
      <c r="BC56" s="41"/>
      <c r="BD56" s="41"/>
      <c r="BE56" s="41"/>
      <c r="BF56" s="42" t="str">
        <f t="shared" si="7"/>
        <v/>
      </c>
      <c r="BG56" s="43" t="str">
        <f t="shared" si="8"/>
        <v>0</v>
      </c>
      <c r="BH56" s="43" t="b">
        <f t="shared" si="12"/>
        <v>0</v>
      </c>
      <c r="BI56" s="40"/>
      <c r="BJ56" s="76"/>
      <c r="BK56" s="48"/>
      <c r="BL56" s="48"/>
      <c r="BM56" s="40"/>
      <c r="BN56" s="40"/>
      <c r="BO56" s="40"/>
    </row>
    <row r="57" spans="51:67" ht="20.25" customHeight="1" x14ac:dyDescent="0.4">
      <c r="AY57" s="257" t="s">
        <v>141</v>
      </c>
      <c r="AZ57" s="257"/>
      <c r="BB57" s="41">
        <f t="shared" si="4"/>
        <v>0</v>
      </c>
      <c r="BC57" s="41"/>
      <c r="BD57" s="41"/>
      <c r="BE57" s="41"/>
      <c r="BF57" s="42" t="str">
        <f t="shared" si="7"/>
        <v/>
      </c>
      <c r="BG57" s="43" t="str">
        <f t="shared" si="8"/>
        <v>0</v>
      </c>
      <c r="BH57" s="43" t="b">
        <f t="shared" si="12"/>
        <v>0</v>
      </c>
      <c r="BI57" s="40"/>
      <c r="BJ57" s="76"/>
      <c r="BK57" s="48"/>
      <c r="BL57" s="48"/>
      <c r="BM57" s="40"/>
      <c r="BN57" s="40"/>
      <c r="BO57" s="40"/>
    </row>
    <row r="58" spans="51:67" ht="20.25" customHeight="1" x14ac:dyDescent="0.4">
      <c r="AY58" s="257" t="s">
        <v>141</v>
      </c>
      <c r="AZ58" s="257"/>
      <c r="BB58" s="41">
        <f t="shared" si="4"/>
        <v>0</v>
      </c>
      <c r="BC58" s="41"/>
      <c r="BD58" s="41"/>
      <c r="BE58" s="41"/>
      <c r="BF58" s="42" t="str">
        <f t="shared" si="7"/>
        <v/>
      </c>
      <c r="BG58" s="43" t="str">
        <f t="shared" si="8"/>
        <v>0</v>
      </c>
      <c r="BH58" s="43" t="b">
        <f t="shared" si="12"/>
        <v>0</v>
      </c>
      <c r="BI58" s="40"/>
      <c r="BJ58" s="76"/>
      <c r="BK58" s="48"/>
      <c r="BL58" s="48"/>
      <c r="BM58" s="40"/>
      <c r="BN58" s="40"/>
      <c r="BO58" s="40"/>
    </row>
    <row r="59" spans="51:67" ht="20.25" customHeight="1" x14ac:dyDescent="0.4">
      <c r="AY59" s="257" t="s">
        <v>141</v>
      </c>
      <c r="AZ59" s="257"/>
      <c r="BB59" s="41">
        <f t="shared" si="4"/>
        <v>0</v>
      </c>
      <c r="BC59" s="41"/>
      <c r="BD59" s="41"/>
      <c r="BE59" s="41"/>
      <c r="BF59" s="42" t="str">
        <f t="shared" si="7"/>
        <v/>
      </c>
      <c r="BG59" s="43" t="str">
        <f t="shared" si="8"/>
        <v>0</v>
      </c>
      <c r="BH59" s="43" t="b">
        <f t="shared" si="12"/>
        <v>0</v>
      </c>
      <c r="BI59" s="40"/>
      <c r="BJ59" s="76"/>
      <c r="BK59" s="48"/>
      <c r="BL59" s="48"/>
      <c r="BM59" s="40"/>
      <c r="BN59" s="40"/>
      <c r="BO59" s="40"/>
    </row>
    <row r="60" spans="51:67" ht="20.25" customHeight="1" x14ac:dyDescent="0.4">
      <c r="AY60" s="257" t="s">
        <v>141</v>
      </c>
      <c r="AZ60" s="257"/>
      <c r="BB60" s="41">
        <f t="shared" si="4"/>
        <v>0</v>
      </c>
      <c r="BC60" s="41"/>
      <c r="BD60" s="41"/>
      <c r="BE60" s="41"/>
      <c r="BF60" s="42" t="str">
        <f t="shared" si="7"/>
        <v/>
      </c>
      <c r="BG60" s="43" t="str">
        <f t="shared" si="8"/>
        <v>0</v>
      </c>
      <c r="BH60" s="43" t="b">
        <f t="shared" si="12"/>
        <v>0</v>
      </c>
      <c r="BI60" s="40"/>
      <c r="BJ60" s="76"/>
      <c r="BK60" s="48"/>
      <c r="BL60" s="48"/>
      <c r="BM60" s="40"/>
      <c r="BN60" s="40"/>
      <c r="BO60" s="40"/>
    </row>
    <row r="61" spans="51:67" ht="20.25" customHeight="1" x14ac:dyDescent="0.4">
      <c r="AY61" s="257" t="s">
        <v>141</v>
      </c>
      <c r="AZ61" s="257"/>
      <c r="BB61" s="41">
        <f t="shared" si="4"/>
        <v>0</v>
      </c>
      <c r="BC61" s="41"/>
      <c r="BD61" s="41"/>
      <c r="BE61" s="41"/>
      <c r="BF61" s="42" t="str">
        <f t="shared" si="7"/>
        <v/>
      </c>
      <c r="BG61" s="43" t="str">
        <f t="shared" si="8"/>
        <v>0</v>
      </c>
      <c r="BH61" s="43" t="b">
        <f t="shared" si="12"/>
        <v>0</v>
      </c>
      <c r="BI61" s="40"/>
      <c r="BJ61" s="76"/>
      <c r="BK61" s="48"/>
      <c r="BL61" s="48"/>
      <c r="BM61" s="40"/>
      <c r="BN61" s="40"/>
      <c r="BO61" s="40"/>
    </row>
    <row r="62" spans="51:67" ht="20.25" customHeight="1" x14ac:dyDescent="0.4">
      <c r="AY62" s="257" t="s">
        <v>141</v>
      </c>
      <c r="AZ62" s="257"/>
      <c r="BB62" s="41">
        <f t="shared" si="4"/>
        <v>0</v>
      </c>
      <c r="BC62" s="41"/>
      <c r="BD62" s="41"/>
      <c r="BE62" s="41"/>
      <c r="BF62" s="42" t="str">
        <f t="shared" si="7"/>
        <v/>
      </c>
      <c r="BG62" s="43" t="str">
        <f t="shared" si="8"/>
        <v>0</v>
      </c>
      <c r="BH62" s="43" t="b">
        <f t="shared" si="12"/>
        <v>0</v>
      </c>
      <c r="BI62" s="40"/>
      <c r="BJ62" s="76"/>
      <c r="BK62" s="48"/>
      <c r="BL62" s="48"/>
      <c r="BM62" s="40"/>
      <c r="BN62" s="40"/>
      <c r="BO62" s="40"/>
    </row>
    <row r="63" spans="51:67" ht="20.25" customHeight="1" x14ac:dyDescent="0.4">
      <c r="AY63" s="257" t="s">
        <v>141</v>
      </c>
      <c r="AZ63" s="257"/>
      <c r="BB63" s="41">
        <f t="shared" si="4"/>
        <v>0</v>
      </c>
      <c r="BC63" s="41"/>
      <c r="BD63" s="41"/>
      <c r="BE63" s="41"/>
      <c r="BF63" s="42" t="str">
        <f t="shared" si="7"/>
        <v/>
      </c>
      <c r="BG63" s="43" t="str">
        <f t="shared" si="8"/>
        <v>0</v>
      </c>
      <c r="BH63" s="43" t="b">
        <f t="shared" si="12"/>
        <v>0</v>
      </c>
      <c r="BI63" s="40"/>
      <c r="BJ63" s="76"/>
      <c r="BK63" s="48"/>
      <c r="BL63" s="48"/>
      <c r="BM63" s="40"/>
      <c r="BN63" s="40"/>
      <c r="BO63" s="40"/>
    </row>
    <row r="64" spans="51:67" ht="20.25" customHeight="1" x14ac:dyDescent="0.4">
      <c r="AY64" s="257" t="s">
        <v>141</v>
      </c>
      <c r="AZ64" s="257"/>
      <c r="BB64" s="41">
        <f t="shared" si="4"/>
        <v>0</v>
      </c>
      <c r="BC64" s="41"/>
      <c r="BD64" s="41"/>
      <c r="BE64" s="41"/>
      <c r="BF64" s="42" t="str">
        <f t="shared" si="7"/>
        <v/>
      </c>
      <c r="BG64" s="43" t="str">
        <f t="shared" si="8"/>
        <v>0</v>
      </c>
      <c r="BH64" s="43" t="b">
        <f t="shared" si="12"/>
        <v>0</v>
      </c>
      <c r="BI64" s="40"/>
      <c r="BJ64" s="76"/>
      <c r="BK64" s="48"/>
      <c r="BL64" s="48"/>
      <c r="BM64" s="40"/>
      <c r="BN64" s="40"/>
      <c r="BO64" s="40"/>
    </row>
    <row r="65" spans="51:67" ht="20.25" customHeight="1" x14ac:dyDescent="0.4">
      <c r="AY65" s="257" t="s">
        <v>141</v>
      </c>
      <c r="AZ65" s="257"/>
      <c r="BB65" s="41">
        <f t="shared" si="4"/>
        <v>0</v>
      </c>
      <c r="BC65" s="41"/>
      <c r="BD65" s="41"/>
      <c r="BE65" s="41"/>
      <c r="BF65" s="42" t="str">
        <f t="shared" si="7"/>
        <v/>
      </c>
      <c r="BG65" s="43" t="str">
        <f t="shared" si="8"/>
        <v>0</v>
      </c>
      <c r="BH65" s="43" t="b">
        <f t="shared" si="12"/>
        <v>0</v>
      </c>
      <c r="BI65" s="40"/>
      <c r="BJ65" s="76"/>
      <c r="BK65" s="48"/>
      <c r="BL65" s="48"/>
      <c r="BM65" s="40"/>
      <c r="BN65" s="40"/>
      <c r="BO65" s="40"/>
    </row>
    <row r="66" spans="51:67" ht="20.25" customHeight="1" x14ac:dyDescent="0.4">
      <c r="AY66" s="257" t="s">
        <v>141</v>
      </c>
      <c r="AZ66" s="257"/>
      <c r="BB66" s="41">
        <f t="shared" si="4"/>
        <v>0</v>
      </c>
      <c r="BC66" s="41"/>
      <c r="BD66" s="41"/>
      <c r="BE66" s="41"/>
      <c r="BF66" s="42" t="str">
        <f t="shared" si="7"/>
        <v/>
      </c>
      <c r="BG66" s="43" t="str">
        <f t="shared" si="8"/>
        <v>0</v>
      </c>
      <c r="BH66" s="43" t="b">
        <f t="shared" si="12"/>
        <v>0</v>
      </c>
      <c r="BI66" s="40"/>
      <c r="BJ66" s="76"/>
      <c r="BK66" s="48"/>
      <c r="BL66" s="48"/>
      <c r="BM66" s="40"/>
      <c r="BN66" s="40"/>
      <c r="BO66" s="40"/>
    </row>
    <row r="67" spans="51:67" ht="20.25" customHeight="1" x14ac:dyDescent="0.4">
      <c r="AY67" s="257" t="s">
        <v>141</v>
      </c>
      <c r="AZ67" s="257"/>
      <c r="BB67" s="41">
        <f t="shared" si="4"/>
        <v>0</v>
      </c>
      <c r="BC67" s="41"/>
      <c r="BD67" s="41"/>
      <c r="BE67" s="41"/>
      <c r="BF67" s="42" t="str">
        <f t="shared" si="7"/>
        <v/>
      </c>
      <c r="BG67" s="43" t="str">
        <f t="shared" si="8"/>
        <v>0</v>
      </c>
      <c r="BH67" s="43" t="b">
        <f t="shared" si="12"/>
        <v>0</v>
      </c>
      <c r="BI67" s="40"/>
      <c r="BJ67" s="76"/>
      <c r="BK67" s="48"/>
      <c r="BL67" s="48"/>
      <c r="BM67" s="40"/>
      <c r="BN67" s="40"/>
      <c r="BO67" s="40"/>
    </row>
    <row r="68" spans="51:67" ht="20.25" customHeight="1" x14ac:dyDescent="0.4">
      <c r="AY68" s="257" t="s">
        <v>141</v>
      </c>
      <c r="AZ68" s="257"/>
      <c r="BB68" s="41">
        <f t="shared" si="4"/>
        <v>0</v>
      </c>
      <c r="BC68" s="41"/>
      <c r="BD68" s="41"/>
      <c r="BE68" s="41"/>
      <c r="BF68" s="42" t="str">
        <f t="shared" si="7"/>
        <v/>
      </c>
      <c r="BG68" s="43" t="str">
        <f t="shared" si="8"/>
        <v>0</v>
      </c>
      <c r="BH68" s="43" t="b">
        <f t="shared" si="12"/>
        <v>0</v>
      </c>
      <c r="BI68" s="40"/>
      <c r="BJ68" s="76"/>
      <c r="BK68" s="48"/>
      <c r="BL68" s="48"/>
      <c r="BM68" s="40"/>
      <c r="BN68" s="40"/>
      <c r="BO68" s="40"/>
    </row>
    <row r="69" spans="51:67" ht="20.25" customHeight="1" x14ac:dyDescent="0.4">
      <c r="AY69" s="257" t="s">
        <v>141</v>
      </c>
      <c r="AZ69" s="257"/>
      <c r="BB69" s="41">
        <f t="shared" si="4"/>
        <v>0</v>
      </c>
      <c r="BC69" s="41"/>
      <c r="BD69" s="41"/>
      <c r="BE69" s="41"/>
      <c r="BF69" s="42" t="str">
        <f t="shared" si="7"/>
        <v/>
      </c>
      <c r="BG69" s="43" t="str">
        <f t="shared" si="8"/>
        <v>0</v>
      </c>
      <c r="BH69" s="43" t="b">
        <f t="shared" si="12"/>
        <v>0</v>
      </c>
      <c r="BI69" s="40"/>
      <c r="BJ69" s="76"/>
      <c r="BK69" s="48"/>
      <c r="BL69" s="48"/>
      <c r="BM69" s="40"/>
      <c r="BN69" s="40"/>
      <c r="BO69" s="40"/>
    </row>
    <row r="70" spans="51:67" ht="20.25" customHeight="1" x14ac:dyDescent="0.4">
      <c r="AY70" s="257" t="s">
        <v>141</v>
      </c>
      <c r="AZ70" s="257"/>
      <c r="BB70" s="41">
        <f t="shared" si="4"/>
        <v>0</v>
      </c>
      <c r="BC70" s="41"/>
      <c r="BD70" s="41"/>
      <c r="BE70" s="41"/>
      <c r="BF70" s="42" t="str">
        <f t="shared" si="7"/>
        <v/>
      </c>
      <c r="BG70" s="43" t="str">
        <f t="shared" si="8"/>
        <v>0</v>
      </c>
      <c r="BH70" s="43" t="b">
        <f t="shared" si="12"/>
        <v>0</v>
      </c>
      <c r="BI70" s="40"/>
      <c r="BJ70" s="76"/>
      <c r="BK70" s="48"/>
      <c r="BL70" s="48"/>
      <c r="BM70" s="40"/>
      <c r="BN70" s="40"/>
      <c r="BO70" s="40"/>
    </row>
    <row r="71" spans="51:67" ht="20.25" customHeight="1" x14ac:dyDescent="0.4">
      <c r="AY71" s="257" t="s">
        <v>141</v>
      </c>
      <c r="AZ71" s="257"/>
      <c r="BB71" s="41">
        <f t="shared" si="4"/>
        <v>0</v>
      </c>
      <c r="BC71" s="41"/>
      <c r="BD71" s="41"/>
      <c r="BE71" s="41"/>
      <c r="BF71" s="42" t="str">
        <f t="shared" si="7"/>
        <v/>
      </c>
      <c r="BG71" s="43" t="str">
        <f t="shared" si="8"/>
        <v>0</v>
      </c>
      <c r="BH71" s="43" t="b">
        <f t="shared" si="12"/>
        <v>0</v>
      </c>
      <c r="BI71" s="40"/>
      <c r="BJ71" s="76"/>
      <c r="BK71" s="48"/>
      <c r="BL71" s="48"/>
      <c r="BM71" s="40"/>
      <c r="BN71" s="40"/>
      <c r="BO71" s="40"/>
    </row>
    <row r="72" spans="51:67" ht="20.25" customHeight="1" x14ac:dyDescent="0.4">
      <c r="AY72" s="257" t="s">
        <v>141</v>
      </c>
      <c r="AZ72" s="257"/>
      <c r="BB72" s="41">
        <f t="shared" si="4"/>
        <v>0</v>
      </c>
      <c r="BC72" s="41"/>
      <c r="BD72" s="41"/>
      <c r="BE72" s="41"/>
      <c r="BF72" s="42" t="str">
        <f t="shared" si="7"/>
        <v/>
      </c>
      <c r="BG72" s="43" t="str">
        <f t="shared" si="8"/>
        <v>0</v>
      </c>
      <c r="BH72" s="43" t="b">
        <f t="shared" si="12"/>
        <v>0</v>
      </c>
      <c r="BI72" s="40"/>
      <c r="BJ72" s="76"/>
      <c r="BK72" s="48"/>
      <c r="BL72" s="48"/>
      <c r="BM72" s="40"/>
      <c r="BN72" s="40"/>
      <c r="BO72" s="40"/>
    </row>
    <row r="73" spans="51:67" ht="20.25" customHeight="1" x14ac:dyDescent="0.4">
      <c r="AY73" s="257" t="s">
        <v>141</v>
      </c>
      <c r="AZ73" s="257"/>
      <c r="BB73" s="41">
        <f t="shared" si="4"/>
        <v>0</v>
      </c>
      <c r="BC73" s="41"/>
      <c r="BD73" s="41"/>
      <c r="BE73" s="41"/>
      <c r="BF73" s="42" t="str">
        <f t="shared" si="7"/>
        <v/>
      </c>
      <c r="BG73" s="43" t="str">
        <f t="shared" si="8"/>
        <v>0</v>
      </c>
      <c r="BH73" s="43" t="b">
        <f t="shared" si="12"/>
        <v>0</v>
      </c>
      <c r="BI73" s="40"/>
      <c r="BJ73" s="76"/>
      <c r="BK73" s="48"/>
      <c r="BL73" s="48"/>
      <c r="BM73" s="40"/>
      <c r="BN73" s="40"/>
      <c r="BO73" s="40"/>
    </row>
    <row r="74" spans="51:67" ht="20.25" customHeight="1"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76"/>
      <c r="BK74" s="48"/>
      <c r="BL74" s="48"/>
      <c r="BM74" s="40"/>
      <c r="BN74" s="40"/>
      <c r="BO74" s="40"/>
    </row>
    <row r="75" spans="51:67" ht="20.25" customHeight="1" x14ac:dyDescent="0.4">
      <c r="AY75" s="257" t="s">
        <v>141</v>
      </c>
      <c r="AZ75" s="257"/>
      <c r="BB75" s="41">
        <f t="shared" si="13"/>
        <v>0</v>
      </c>
      <c r="BC75" s="41"/>
      <c r="BD75" s="41"/>
      <c r="BE75" s="41"/>
      <c r="BF75" s="42" t="str">
        <f t="shared" si="14"/>
        <v/>
      </c>
      <c r="BG75" s="43" t="str">
        <f t="shared" si="15"/>
        <v>0</v>
      </c>
      <c r="BH75" s="43" t="b">
        <f t="shared" si="12"/>
        <v>0</v>
      </c>
      <c r="BI75" s="40"/>
      <c r="BJ75" s="76"/>
      <c r="BK75" s="48"/>
      <c r="BL75" s="48"/>
      <c r="BM75" s="40"/>
      <c r="BN75" s="40"/>
      <c r="BO75" s="40"/>
    </row>
    <row r="76" spans="51:67" ht="20.25" customHeight="1" x14ac:dyDescent="0.4">
      <c r="AY76" s="257" t="s">
        <v>141</v>
      </c>
      <c r="AZ76" s="257"/>
      <c r="BB76" s="41">
        <f t="shared" si="13"/>
        <v>0</v>
      </c>
      <c r="BC76" s="41"/>
      <c r="BD76" s="41"/>
      <c r="BE76" s="41"/>
      <c r="BF76" s="42" t="str">
        <f t="shared" si="14"/>
        <v/>
      </c>
      <c r="BG76" s="43" t="str">
        <f t="shared" si="15"/>
        <v>0</v>
      </c>
      <c r="BH76" s="43" t="b">
        <f t="shared" si="12"/>
        <v>0</v>
      </c>
      <c r="BI76" s="40"/>
      <c r="BJ76" s="76"/>
      <c r="BK76" s="48"/>
      <c r="BL76" s="48"/>
      <c r="BM76" s="40"/>
      <c r="BN76" s="40"/>
      <c r="BO76" s="40"/>
    </row>
    <row r="77" spans="51:67" ht="20.25" customHeight="1" x14ac:dyDescent="0.4">
      <c r="AY77" s="257" t="s">
        <v>141</v>
      </c>
      <c r="AZ77" s="257"/>
      <c r="BB77" s="41">
        <f t="shared" si="13"/>
        <v>0</v>
      </c>
      <c r="BC77" s="41"/>
      <c r="BD77" s="41"/>
      <c r="BE77" s="41"/>
      <c r="BF77" s="42" t="str">
        <f t="shared" si="14"/>
        <v/>
      </c>
      <c r="BG77" s="43" t="str">
        <f t="shared" si="15"/>
        <v>0</v>
      </c>
      <c r="BH77" s="43" t="b">
        <f t="shared" si="12"/>
        <v>0</v>
      </c>
      <c r="BI77" s="40"/>
      <c r="BJ77" s="76"/>
      <c r="BK77" s="48"/>
      <c r="BL77" s="48"/>
      <c r="BM77" s="40"/>
      <c r="BN77" s="40"/>
      <c r="BO77" s="40"/>
    </row>
    <row r="78" spans="51:67" ht="20.25" customHeight="1" x14ac:dyDescent="0.4">
      <c r="AY78" s="257" t="s">
        <v>141</v>
      </c>
      <c r="AZ78" s="257"/>
      <c r="BB78" s="41">
        <f t="shared" si="13"/>
        <v>0</v>
      </c>
      <c r="BC78" s="41"/>
      <c r="BD78" s="41"/>
      <c r="BE78" s="41"/>
      <c r="BF78" s="42" t="str">
        <f t="shared" si="14"/>
        <v/>
      </c>
      <c r="BG78" s="43" t="str">
        <f t="shared" si="15"/>
        <v>0</v>
      </c>
      <c r="BH78" s="43" t="b">
        <f t="shared" si="12"/>
        <v>0</v>
      </c>
      <c r="BI78" s="40"/>
      <c r="BJ78" s="76"/>
      <c r="BK78" s="48"/>
      <c r="BL78" s="48"/>
      <c r="BM78" s="40"/>
      <c r="BN78" s="40"/>
      <c r="BO78" s="40"/>
    </row>
    <row r="79" spans="51:67" ht="20.25" customHeight="1" x14ac:dyDescent="0.4">
      <c r="AY79" s="257" t="s">
        <v>141</v>
      </c>
      <c r="AZ79" s="257"/>
      <c r="BB79" s="41">
        <f t="shared" si="13"/>
        <v>0</v>
      </c>
      <c r="BC79" s="41"/>
      <c r="BD79" s="41"/>
      <c r="BE79" s="41"/>
      <c r="BF79" s="42" t="str">
        <f t="shared" si="14"/>
        <v/>
      </c>
      <c r="BG79" s="43" t="str">
        <f t="shared" si="15"/>
        <v>0</v>
      </c>
      <c r="BH79" s="43" t="b">
        <f t="shared" si="12"/>
        <v>0</v>
      </c>
      <c r="BI79" s="40"/>
      <c r="BJ79" s="76"/>
      <c r="BK79" s="48"/>
      <c r="BL79" s="48"/>
      <c r="BM79" s="40"/>
      <c r="BN79" s="40"/>
      <c r="BO79" s="40"/>
    </row>
    <row r="80" spans="51:67" ht="20.25" customHeight="1" x14ac:dyDescent="0.4">
      <c r="AY80" s="257" t="s">
        <v>141</v>
      </c>
      <c r="AZ80" s="257"/>
      <c r="BB80" s="41">
        <f t="shared" si="13"/>
        <v>0</v>
      </c>
      <c r="BC80" s="41"/>
      <c r="BD80" s="41"/>
      <c r="BE80" s="41"/>
      <c r="BF80" s="42" t="str">
        <f t="shared" si="14"/>
        <v/>
      </c>
      <c r="BG80" s="43" t="str">
        <f t="shared" si="15"/>
        <v>0</v>
      </c>
      <c r="BH80" s="43" t="b">
        <f t="shared" ref="BH80:BH143" si="16">IF(AY80="BUENO","100",
IF(AY80="MALO","0",
IF(AY80="REGULAR","75",
IF(AY80="","0"))))</f>
        <v>0</v>
      </c>
      <c r="BI80" s="40"/>
      <c r="BJ80" s="76"/>
      <c r="BK80" s="48"/>
      <c r="BL80" s="48"/>
      <c r="BM80" s="40"/>
      <c r="BN80" s="40"/>
      <c r="BO80" s="40"/>
    </row>
    <row r="81" spans="51:67" ht="20.25" customHeight="1" x14ac:dyDescent="0.4">
      <c r="AY81" s="257" t="s">
        <v>141</v>
      </c>
      <c r="AZ81" s="257"/>
      <c r="BB81" s="41">
        <f t="shared" si="13"/>
        <v>0</v>
      </c>
      <c r="BC81" s="41"/>
      <c r="BD81" s="41"/>
      <c r="BE81" s="41"/>
      <c r="BF81" s="42" t="str">
        <f t="shared" si="14"/>
        <v/>
      </c>
      <c r="BG81" s="43" t="str">
        <f t="shared" si="15"/>
        <v>0</v>
      </c>
      <c r="BH81" s="43" t="b">
        <f t="shared" si="16"/>
        <v>0</v>
      </c>
      <c r="BI81" s="40"/>
      <c r="BJ81" s="76"/>
      <c r="BK81" s="48"/>
      <c r="BL81" s="48"/>
      <c r="BM81" s="40"/>
      <c r="BN81" s="40"/>
      <c r="BO81" s="40"/>
    </row>
    <row r="82" spans="51:67" ht="20.25" customHeight="1" x14ac:dyDescent="0.4">
      <c r="AY82" s="257" t="s">
        <v>141</v>
      </c>
      <c r="AZ82" s="257"/>
      <c r="BB82" s="41">
        <f t="shared" si="13"/>
        <v>0</v>
      </c>
      <c r="BC82" s="41"/>
      <c r="BD82" s="41"/>
      <c r="BE82" s="41"/>
      <c r="BF82" s="42" t="str">
        <f t="shared" si="14"/>
        <v/>
      </c>
      <c r="BG82" s="43" t="str">
        <f t="shared" si="15"/>
        <v>0</v>
      </c>
      <c r="BH82" s="43" t="b">
        <f t="shared" si="16"/>
        <v>0</v>
      </c>
      <c r="BI82" s="40"/>
      <c r="BJ82" s="76"/>
      <c r="BK82" s="48"/>
      <c r="BL82" s="48"/>
      <c r="BM82" s="40"/>
      <c r="BN82" s="40"/>
      <c r="BO82" s="40"/>
    </row>
    <row r="83" spans="51:67" ht="20.25" customHeight="1" x14ac:dyDescent="0.4">
      <c r="AY83" s="257" t="s">
        <v>141</v>
      </c>
      <c r="AZ83" s="257"/>
      <c r="BB83" s="41">
        <f t="shared" si="13"/>
        <v>0</v>
      </c>
      <c r="BC83" s="41"/>
      <c r="BD83" s="41"/>
      <c r="BE83" s="41"/>
      <c r="BF83" s="42" t="str">
        <f t="shared" si="14"/>
        <v/>
      </c>
      <c r="BG83" s="43" t="str">
        <f t="shared" si="15"/>
        <v>0</v>
      </c>
      <c r="BH83" s="43" t="b">
        <f t="shared" si="16"/>
        <v>0</v>
      </c>
      <c r="BI83" s="40"/>
      <c r="BJ83" s="76"/>
      <c r="BK83" s="48"/>
      <c r="BL83" s="48"/>
      <c r="BM83" s="40"/>
      <c r="BN83" s="40"/>
      <c r="BO83" s="40"/>
    </row>
    <row r="84" spans="51:67" ht="20.25" customHeight="1" x14ac:dyDescent="0.4">
      <c r="AY84" s="257" t="s">
        <v>141</v>
      </c>
      <c r="AZ84" s="257"/>
      <c r="BB84" s="41">
        <f t="shared" si="13"/>
        <v>0</v>
      </c>
      <c r="BC84" s="41"/>
      <c r="BD84" s="41"/>
      <c r="BE84" s="41"/>
      <c r="BF84" s="42" t="str">
        <f t="shared" si="14"/>
        <v/>
      </c>
      <c r="BG84" s="43" t="str">
        <f t="shared" si="15"/>
        <v>0</v>
      </c>
      <c r="BH84" s="43" t="b">
        <f t="shared" si="16"/>
        <v>0</v>
      </c>
      <c r="BI84" s="40"/>
      <c r="BJ84" s="76"/>
      <c r="BK84" s="48"/>
      <c r="BL84" s="48"/>
      <c r="BM84" s="40"/>
      <c r="BN84" s="40"/>
      <c r="BO84" s="40"/>
    </row>
    <row r="85" spans="51:67" ht="20.25" customHeight="1" x14ac:dyDescent="0.4">
      <c r="AY85" s="257" t="s">
        <v>141</v>
      </c>
      <c r="AZ85" s="257"/>
      <c r="BB85" s="41">
        <f t="shared" si="13"/>
        <v>0</v>
      </c>
      <c r="BC85" s="41"/>
      <c r="BD85" s="41"/>
      <c r="BE85" s="41"/>
      <c r="BF85" s="42" t="str">
        <f t="shared" si="14"/>
        <v/>
      </c>
      <c r="BG85" s="43" t="str">
        <f t="shared" si="15"/>
        <v>0</v>
      </c>
      <c r="BH85" s="43" t="b">
        <f t="shared" si="16"/>
        <v>0</v>
      </c>
      <c r="BI85" s="40"/>
      <c r="BJ85" s="76"/>
      <c r="BK85" s="48"/>
      <c r="BL85" s="48"/>
      <c r="BM85" s="40"/>
      <c r="BN85" s="40"/>
      <c r="BO85" s="40"/>
    </row>
    <row r="86" spans="51:67" ht="20.25" customHeight="1" x14ac:dyDescent="0.4">
      <c r="AY86" s="257" t="s">
        <v>141</v>
      </c>
      <c r="AZ86" s="257"/>
      <c r="BB86" s="41">
        <f t="shared" si="13"/>
        <v>0</v>
      </c>
      <c r="BC86" s="41"/>
      <c r="BD86" s="41"/>
      <c r="BE86" s="41"/>
      <c r="BF86" s="42" t="str">
        <f t="shared" si="14"/>
        <v/>
      </c>
      <c r="BG86" s="43" t="str">
        <f t="shared" si="15"/>
        <v>0</v>
      </c>
      <c r="BH86" s="43" t="b">
        <f t="shared" si="16"/>
        <v>0</v>
      </c>
      <c r="BI86" s="40"/>
      <c r="BJ86" s="76"/>
      <c r="BK86" s="48"/>
      <c r="BL86" s="48"/>
      <c r="BM86" s="40"/>
      <c r="BN86" s="40"/>
      <c r="BO86" s="40"/>
    </row>
    <row r="87" spans="51:67" ht="20.25" customHeight="1" x14ac:dyDescent="0.4">
      <c r="AY87" s="257" t="s">
        <v>141</v>
      </c>
      <c r="AZ87" s="257"/>
      <c r="BB87" s="41">
        <f t="shared" si="13"/>
        <v>0</v>
      </c>
      <c r="BC87" s="41"/>
      <c r="BD87" s="41"/>
      <c r="BE87" s="41"/>
      <c r="BF87" s="42" t="str">
        <f t="shared" si="14"/>
        <v/>
      </c>
      <c r="BG87" s="43" t="str">
        <f t="shared" si="15"/>
        <v>0</v>
      </c>
      <c r="BH87" s="43" t="b">
        <f t="shared" si="16"/>
        <v>0</v>
      </c>
      <c r="BI87" s="40"/>
      <c r="BJ87" s="76"/>
      <c r="BK87" s="48"/>
      <c r="BL87" s="48"/>
      <c r="BM87" s="40"/>
      <c r="BN87" s="40"/>
      <c r="BO87" s="40"/>
    </row>
    <row r="88" spans="51:67" ht="20.25" customHeight="1" x14ac:dyDescent="0.4">
      <c r="AY88" s="257" t="s">
        <v>141</v>
      </c>
      <c r="AZ88" s="257"/>
      <c r="BB88" s="41">
        <f t="shared" si="13"/>
        <v>0</v>
      </c>
      <c r="BC88" s="41"/>
      <c r="BD88" s="41"/>
      <c r="BE88" s="41"/>
      <c r="BF88" s="42" t="str">
        <f t="shared" si="14"/>
        <v/>
      </c>
      <c r="BG88" s="43" t="str">
        <f t="shared" si="15"/>
        <v>0</v>
      </c>
      <c r="BH88" s="43" t="b">
        <f t="shared" si="16"/>
        <v>0</v>
      </c>
      <c r="BI88" s="40"/>
      <c r="BJ88" s="76"/>
      <c r="BK88" s="48"/>
      <c r="BL88" s="48"/>
      <c r="BM88" s="40"/>
      <c r="BN88" s="40"/>
      <c r="BO88" s="40"/>
    </row>
    <row r="89" spans="51:67" ht="20.25" customHeight="1" x14ac:dyDescent="0.4">
      <c r="AY89" s="257" t="s">
        <v>141</v>
      </c>
      <c r="AZ89" s="257"/>
      <c r="BB89" s="41">
        <f t="shared" si="13"/>
        <v>0</v>
      </c>
      <c r="BC89" s="41"/>
      <c r="BD89" s="41"/>
      <c r="BE89" s="41"/>
      <c r="BF89" s="42" t="str">
        <f t="shared" si="14"/>
        <v/>
      </c>
      <c r="BG89" s="43" t="str">
        <f t="shared" si="15"/>
        <v>0</v>
      </c>
      <c r="BH89" s="43" t="b">
        <f t="shared" si="16"/>
        <v>0</v>
      </c>
      <c r="BI89" s="40"/>
      <c r="BJ89" s="76"/>
      <c r="BK89" s="48"/>
      <c r="BL89" s="48"/>
      <c r="BM89" s="40"/>
      <c r="BN89" s="40"/>
      <c r="BO89" s="40"/>
    </row>
    <row r="90" spans="51:67" ht="20.25" customHeight="1" x14ac:dyDescent="0.4">
      <c r="AY90" s="257" t="s">
        <v>141</v>
      </c>
      <c r="AZ90" s="257"/>
      <c r="BB90" s="41">
        <f t="shared" si="13"/>
        <v>0</v>
      </c>
      <c r="BC90" s="41"/>
      <c r="BD90" s="41"/>
      <c r="BE90" s="41"/>
      <c r="BF90" s="42" t="str">
        <f t="shared" si="14"/>
        <v/>
      </c>
      <c r="BG90" s="43" t="str">
        <f t="shared" si="15"/>
        <v>0</v>
      </c>
      <c r="BH90" s="43" t="b">
        <f t="shared" si="16"/>
        <v>0</v>
      </c>
      <c r="BI90" s="40"/>
      <c r="BJ90" s="76"/>
      <c r="BK90" s="48"/>
      <c r="BL90" s="48"/>
      <c r="BM90" s="40"/>
      <c r="BN90" s="40"/>
      <c r="BO90" s="40"/>
    </row>
    <row r="91" spans="51:67" ht="20.25" customHeight="1" x14ac:dyDescent="0.4">
      <c r="AY91" s="257" t="s">
        <v>141</v>
      </c>
      <c r="AZ91" s="257"/>
      <c r="BB91" s="41">
        <f t="shared" si="13"/>
        <v>0</v>
      </c>
      <c r="BC91" s="41"/>
      <c r="BD91" s="41"/>
      <c r="BE91" s="41"/>
      <c r="BF91" s="42" t="str">
        <f t="shared" si="14"/>
        <v/>
      </c>
      <c r="BG91" s="43" t="str">
        <f t="shared" si="15"/>
        <v>0</v>
      </c>
      <c r="BH91" s="43" t="b">
        <f t="shared" si="16"/>
        <v>0</v>
      </c>
      <c r="BI91" s="40"/>
      <c r="BJ91" s="76"/>
      <c r="BK91" s="48"/>
      <c r="BL91" s="48"/>
      <c r="BM91" s="40"/>
      <c r="BN91" s="40"/>
      <c r="BO91" s="40"/>
    </row>
    <row r="92" spans="51:67" ht="20.25" customHeight="1" x14ac:dyDescent="0.4">
      <c r="AY92" s="257" t="s">
        <v>141</v>
      </c>
      <c r="AZ92" s="257"/>
      <c r="BB92" s="41">
        <f t="shared" si="13"/>
        <v>0</v>
      </c>
      <c r="BC92" s="41"/>
      <c r="BD92" s="41"/>
      <c r="BE92" s="41"/>
      <c r="BF92" s="42" t="str">
        <f t="shared" si="14"/>
        <v/>
      </c>
      <c r="BG92" s="43" t="str">
        <f t="shared" si="15"/>
        <v>0</v>
      </c>
      <c r="BH92" s="43" t="b">
        <f t="shared" si="16"/>
        <v>0</v>
      </c>
      <c r="BI92" s="40"/>
      <c r="BJ92" s="76"/>
      <c r="BK92" s="48"/>
      <c r="BL92" s="48"/>
      <c r="BM92" s="40"/>
      <c r="BN92" s="40"/>
      <c r="BO92" s="40"/>
    </row>
    <row r="93" spans="51:67" ht="20.25" customHeight="1" x14ac:dyDescent="0.4">
      <c r="AY93" s="257" t="s">
        <v>141</v>
      </c>
      <c r="AZ93" s="257"/>
      <c r="BB93" s="41">
        <f t="shared" si="13"/>
        <v>0</v>
      </c>
      <c r="BC93" s="41"/>
      <c r="BD93" s="41"/>
      <c r="BE93" s="41"/>
      <c r="BF93" s="42" t="str">
        <f t="shared" si="14"/>
        <v/>
      </c>
      <c r="BG93" s="43" t="str">
        <f t="shared" si="15"/>
        <v>0</v>
      </c>
      <c r="BH93" s="43" t="b">
        <f t="shared" si="16"/>
        <v>0</v>
      </c>
      <c r="BI93" s="40"/>
      <c r="BJ93" s="76"/>
      <c r="BK93" s="48"/>
      <c r="BL93" s="48"/>
      <c r="BM93" s="40"/>
      <c r="BN93" s="40"/>
      <c r="BO93" s="40"/>
    </row>
    <row r="94" spans="51:67" ht="20.25" customHeight="1" x14ac:dyDescent="0.4">
      <c r="AY94" s="257" t="s">
        <v>141</v>
      </c>
      <c r="AZ94" s="257"/>
      <c r="BB94" s="41">
        <f t="shared" si="13"/>
        <v>0</v>
      </c>
      <c r="BC94" s="41"/>
      <c r="BD94" s="41"/>
      <c r="BE94" s="41"/>
      <c r="BF94" s="42" t="str">
        <f t="shared" si="14"/>
        <v/>
      </c>
      <c r="BG94" s="43" t="str">
        <f t="shared" si="15"/>
        <v>0</v>
      </c>
      <c r="BH94" s="43" t="b">
        <f t="shared" si="16"/>
        <v>0</v>
      </c>
      <c r="BI94" s="40"/>
      <c r="BJ94" s="76"/>
      <c r="BK94" s="48"/>
      <c r="BL94" s="48"/>
      <c r="BM94" s="40"/>
      <c r="BN94" s="40"/>
      <c r="BO94" s="40"/>
    </row>
    <row r="95" spans="51:67" ht="20.25" customHeight="1" x14ac:dyDescent="0.4">
      <c r="AY95" s="257" t="s">
        <v>141</v>
      </c>
      <c r="AZ95" s="257"/>
      <c r="BB95" s="41">
        <f t="shared" si="13"/>
        <v>0</v>
      </c>
      <c r="BC95" s="41"/>
      <c r="BD95" s="41"/>
      <c r="BE95" s="41"/>
      <c r="BF95" s="42" t="str">
        <f t="shared" si="14"/>
        <v/>
      </c>
      <c r="BG95" s="43" t="str">
        <f t="shared" si="15"/>
        <v>0</v>
      </c>
      <c r="BH95" s="43" t="b">
        <f t="shared" si="16"/>
        <v>0</v>
      </c>
      <c r="BI95" s="40"/>
      <c r="BJ95" s="76"/>
      <c r="BK95" s="48"/>
      <c r="BL95" s="48"/>
      <c r="BM95" s="40"/>
      <c r="BN95" s="40"/>
      <c r="BO95" s="40"/>
    </row>
    <row r="96" spans="51:67" ht="20.25" customHeight="1" x14ac:dyDescent="0.4">
      <c r="AY96" s="257" t="s">
        <v>141</v>
      </c>
      <c r="AZ96" s="257"/>
      <c r="BB96" s="41">
        <f t="shared" si="13"/>
        <v>0</v>
      </c>
      <c r="BC96" s="41"/>
      <c r="BD96" s="41"/>
      <c r="BE96" s="41"/>
      <c r="BF96" s="42" t="str">
        <f t="shared" si="14"/>
        <v/>
      </c>
      <c r="BG96" s="43" t="str">
        <f t="shared" si="15"/>
        <v>0</v>
      </c>
      <c r="BH96" s="43" t="b">
        <f t="shared" si="16"/>
        <v>0</v>
      </c>
      <c r="BI96" s="40"/>
      <c r="BJ96" s="76"/>
      <c r="BK96" s="48"/>
      <c r="BL96" s="48"/>
      <c r="BM96" s="40"/>
      <c r="BN96" s="40"/>
      <c r="BO96" s="40"/>
    </row>
    <row r="97" spans="51:67" ht="20.25" customHeight="1" x14ac:dyDescent="0.4">
      <c r="AY97" s="257" t="s">
        <v>141</v>
      </c>
      <c r="AZ97" s="257"/>
      <c r="BB97" s="41">
        <f t="shared" si="13"/>
        <v>0</v>
      </c>
      <c r="BC97" s="41"/>
      <c r="BD97" s="41"/>
      <c r="BE97" s="41"/>
      <c r="BF97" s="42" t="str">
        <f t="shared" si="14"/>
        <v/>
      </c>
      <c r="BG97" s="43" t="str">
        <f t="shared" si="15"/>
        <v>0</v>
      </c>
      <c r="BH97" s="43" t="b">
        <f t="shared" si="16"/>
        <v>0</v>
      </c>
      <c r="BI97" s="40"/>
      <c r="BJ97" s="76"/>
      <c r="BK97" s="48"/>
      <c r="BL97" s="48"/>
      <c r="BM97" s="40"/>
      <c r="BN97" s="40"/>
      <c r="BO97" s="40"/>
    </row>
    <row r="98" spans="51:67" ht="20.25" customHeight="1" x14ac:dyDescent="0.4">
      <c r="AY98" s="257" t="s">
        <v>141</v>
      </c>
      <c r="AZ98" s="257"/>
      <c r="BB98" s="41">
        <f t="shared" si="13"/>
        <v>0</v>
      </c>
      <c r="BC98" s="41"/>
      <c r="BD98" s="41"/>
      <c r="BE98" s="41"/>
      <c r="BF98" s="42" t="str">
        <f t="shared" si="14"/>
        <v/>
      </c>
      <c r="BG98" s="43" t="str">
        <f t="shared" si="15"/>
        <v>0</v>
      </c>
      <c r="BH98" s="43" t="b">
        <f t="shared" si="16"/>
        <v>0</v>
      </c>
      <c r="BI98" s="40"/>
      <c r="BJ98" s="76"/>
      <c r="BK98" s="48"/>
      <c r="BL98" s="48"/>
      <c r="BM98" s="40"/>
      <c r="BN98" s="40"/>
      <c r="BO98" s="40"/>
    </row>
    <row r="99" spans="51:67" ht="20.25" customHeight="1" x14ac:dyDescent="0.4">
      <c r="AY99" s="257" t="s">
        <v>141</v>
      </c>
      <c r="AZ99" s="257"/>
      <c r="BB99" s="41">
        <f t="shared" si="13"/>
        <v>0</v>
      </c>
      <c r="BC99" s="41"/>
      <c r="BD99" s="41"/>
      <c r="BE99" s="41"/>
      <c r="BF99" s="42" t="str">
        <f t="shared" si="14"/>
        <v/>
      </c>
      <c r="BG99" s="43" t="str">
        <f t="shared" si="15"/>
        <v>0</v>
      </c>
      <c r="BH99" s="43" t="b">
        <f t="shared" si="16"/>
        <v>0</v>
      </c>
      <c r="BI99" s="40"/>
      <c r="BJ99" s="76"/>
      <c r="BK99" s="48"/>
      <c r="BL99" s="48"/>
      <c r="BM99" s="40"/>
      <c r="BN99" s="40"/>
      <c r="BO99" s="40"/>
    </row>
    <row r="100" spans="51:67" ht="20.25" customHeight="1" x14ac:dyDescent="0.4">
      <c r="AY100" s="257" t="s">
        <v>141</v>
      </c>
      <c r="AZ100" s="257"/>
      <c r="BB100" s="41">
        <f t="shared" si="13"/>
        <v>0</v>
      </c>
      <c r="BC100" s="41"/>
      <c r="BD100" s="41"/>
      <c r="BE100" s="41"/>
      <c r="BF100" s="42" t="str">
        <f t="shared" si="14"/>
        <v/>
      </c>
      <c r="BG100" s="43" t="str">
        <f t="shared" si="15"/>
        <v>0</v>
      </c>
      <c r="BH100" s="43" t="b">
        <f t="shared" si="16"/>
        <v>0</v>
      </c>
      <c r="BI100" s="40"/>
      <c r="BJ100" s="76"/>
      <c r="BK100" s="48"/>
      <c r="BL100" s="48"/>
      <c r="BM100" s="40"/>
      <c r="BN100" s="40"/>
      <c r="BO100" s="40"/>
    </row>
    <row r="101" spans="51:67" ht="20.25" customHeight="1" x14ac:dyDescent="0.4">
      <c r="AY101" s="257" t="s">
        <v>141</v>
      </c>
      <c r="AZ101" s="257"/>
      <c r="BB101" s="41">
        <f t="shared" si="13"/>
        <v>0</v>
      </c>
      <c r="BC101" s="41"/>
      <c r="BD101" s="41"/>
      <c r="BE101" s="41"/>
      <c r="BF101" s="42" t="str">
        <f t="shared" si="14"/>
        <v/>
      </c>
      <c r="BG101" s="43" t="str">
        <f t="shared" si="15"/>
        <v>0</v>
      </c>
      <c r="BH101" s="43" t="b">
        <f t="shared" si="16"/>
        <v>0</v>
      </c>
      <c r="BI101" s="40"/>
      <c r="BJ101" s="76"/>
      <c r="BK101" s="48"/>
      <c r="BL101" s="48"/>
      <c r="BM101" s="40"/>
      <c r="BN101" s="40"/>
      <c r="BO101" s="40"/>
    </row>
    <row r="102" spans="51:67" ht="20.25" customHeight="1" x14ac:dyDescent="0.4">
      <c r="AY102" s="257" t="s">
        <v>141</v>
      </c>
      <c r="AZ102" s="257"/>
      <c r="BB102" s="41">
        <f t="shared" si="13"/>
        <v>0</v>
      </c>
      <c r="BC102" s="41"/>
      <c r="BD102" s="41"/>
      <c r="BE102" s="41"/>
      <c r="BF102" s="42" t="str">
        <f t="shared" si="14"/>
        <v/>
      </c>
      <c r="BG102" s="43" t="str">
        <f t="shared" si="15"/>
        <v>0</v>
      </c>
      <c r="BH102" s="43" t="b">
        <f t="shared" si="16"/>
        <v>0</v>
      </c>
      <c r="BI102" s="40"/>
      <c r="BJ102" s="76"/>
      <c r="BK102" s="48"/>
      <c r="BL102" s="48"/>
      <c r="BM102" s="40"/>
      <c r="BN102" s="40"/>
      <c r="BO102" s="40"/>
    </row>
    <row r="103" spans="51:67" ht="20.25" customHeight="1" x14ac:dyDescent="0.4">
      <c r="AY103" s="257" t="s">
        <v>141</v>
      </c>
      <c r="AZ103" s="257"/>
      <c r="BB103" s="41">
        <f t="shared" si="13"/>
        <v>0</v>
      </c>
      <c r="BC103" s="41"/>
      <c r="BD103" s="41"/>
      <c r="BE103" s="41"/>
      <c r="BF103" s="42" t="str">
        <f t="shared" si="14"/>
        <v/>
      </c>
      <c r="BG103" s="43" t="str">
        <f t="shared" si="15"/>
        <v>0</v>
      </c>
      <c r="BH103" s="43" t="b">
        <f t="shared" si="16"/>
        <v>0</v>
      </c>
      <c r="BI103" s="40"/>
      <c r="BJ103" s="76"/>
      <c r="BK103" s="48"/>
      <c r="BL103" s="48"/>
      <c r="BM103" s="40"/>
      <c r="BN103" s="40"/>
      <c r="BO103" s="40"/>
    </row>
    <row r="104" spans="51:67" ht="20.25" customHeight="1" x14ac:dyDescent="0.4">
      <c r="AY104" s="257" t="s">
        <v>141</v>
      </c>
      <c r="AZ104" s="257"/>
      <c r="BB104" s="41">
        <f t="shared" si="13"/>
        <v>0</v>
      </c>
      <c r="BC104" s="41"/>
      <c r="BD104" s="41"/>
      <c r="BE104" s="41"/>
      <c r="BF104" s="42" t="str">
        <f t="shared" si="14"/>
        <v/>
      </c>
      <c r="BG104" s="43" t="str">
        <f t="shared" si="15"/>
        <v>0</v>
      </c>
      <c r="BH104" s="43" t="b">
        <f t="shared" si="16"/>
        <v>0</v>
      </c>
      <c r="BI104" s="40"/>
      <c r="BJ104" s="76"/>
      <c r="BK104" s="48"/>
      <c r="BL104" s="48"/>
      <c r="BM104" s="40"/>
      <c r="BN104" s="40"/>
      <c r="BO104" s="40"/>
    </row>
    <row r="105" spans="51:67" ht="20.25" customHeight="1"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ht="20.25" customHeight="1"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ht="20.25" customHeight="1"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ht="20.25" customHeight="1"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ht="20.25" customHeight="1"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ht="20.25" customHeight="1"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ht="20.25" customHeight="1"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ht="20.25" customHeight="1"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ht="20.25" customHeight="1"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ht="20.25" customHeight="1"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ht="20.25" customHeight="1"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ht="20.25" customHeight="1"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ht="20.25" customHeight="1"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ht="20.25" customHeight="1"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ht="20.25" customHeight="1"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ht="20.25" customHeight="1"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ht="20.25" customHeight="1"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ht="20.25" customHeight="1"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ht="20.25" customHeight="1"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ht="20.25" customHeight="1"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ht="20.25" customHeight="1"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ht="20.25" customHeight="1"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ht="20.25" customHeight="1"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ht="20.25" customHeight="1"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ht="20.25" customHeight="1"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ht="20.25" customHeight="1"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ht="20.25" customHeight="1"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ht="20.25" customHeight="1"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ht="20.25" customHeight="1"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ht="20.25" customHeight="1"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ht="20.25" customHeight="1"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ht="20.25" customHeight="1"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ht="20.25" customHeight="1"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ht="20.25" customHeight="1"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ht="20.25" customHeight="1"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ht="20.25" customHeight="1"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ht="20.25" customHeight="1"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ht="20.25" customHeight="1"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ht="20.25" customHeight="1" x14ac:dyDescent="0.4">
      <c r="AY143" s="257" t="s">
        <v>141</v>
      </c>
      <c r="AZ143" s="257"/>
      <c r="BB143" s="41">
        <f t="shared" si="17"/>
        <v>0</v>
      </c>
      <c r="BC143" s="41"/>
      <c r="BD143" s="41"/>
      <c r="BE143" s="41"/>
      <c r="BF143" s="42" t="str">
        <f t="shared" si="18"/>
        <v/>
      </c>
      <c r="BG143" s="43" t="str">
        <f t="shared" si="19"/>
        <v>0</v>
      </c>
      <c r="BH143" s="43" t="b">
        <f t="shared" si="16"/>
        <v>0</v>
      </c>
      <c r="BI143" s="40"/>
      <c r="BJ143" s="40"/>
      <c r="BK143" s="40"/>
      <c r="BL143" s="40"/>
      <c r="BM143" s="40"/>
      <c r="BN143" s="40"/>
      <c r="BO143" s="40"/>
    </row>
    <row r="144" spans="51:67" ht="20.25" customHeight="1" x14ac:dyDescent="0.4">
      <c r="AY144" s="257" t="s">
        <v>141</v>
      </c>
      <c r="AZ144" s="257"/>
      <c r="BB144" s="41">
        <f t="shared" si="17"/>
        <v>0</v>
      </c>
      <c r="BC144" s="41"/>
      <c r="BD144" s="41"/>
      <c r="BE144" s="41"/>
      <c r="BF144" s="42" t="str">
        <f t="shared" si="18"/>
        <v/>
      </c>
      <c r="BG144" s="43" t="str">
        <f t="shared" si="19"/>
        <v>0</v>
      </c>
      <c r="BH144" s="43" t="b">
        <f t="shared" ref="BH144:BH207" si="20">IF(AY144="BUENO","100",
IF(AY144="MALO","0",
IF(AY144="REGULAR","75",
IF(AY144="","0"))))</f>
        <v>0</v>
      </c>
      <c r="BI144" s="40"/>
      <c r="BJ144" s="40"/>
      <c r="BK144" s="40"/>
      <c r="BL144" s="40"/>
      <c r="BM144" s="40"/>
      <c r="BN144" s="40"/>
      <c r="BO144" s="40"/>
    </row>
    <row r="145" spans="51:67" ht="20.25" customHeight="1"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ht="20.25" customHeight="1"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ht="20.25" customHeight="1"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ht="20.25" customHeight="1"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ht="20.25" customHeight="1"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ht="20.25" customHeight="1"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ht="20.25" customHeight="1"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ht="20.25" customHeight="1"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ht="20.25" customHeight="1"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ht="20.25" customHeight="1"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ht="20.25" customHeight="1"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ht="20.25" customHeight="1" x14ac:dyDescent="0.4">
      <c r="AY156" s="257" t="s">
        <v>141</v>
      </c>
      <c r="AZ156" s="257"/>
      <c r="BB156" s="41">
        <f t="shared" si="17"/>
        <v>0</v>
      </c>
      <c r="BC156" s="41"/>
      <c r="BD156" s="41"/>
      <c r="BE156" s="41"/>
      <c r="BF156" s="42" t="str">
        <f t="shared" si="18"/>
        <v/>
      </c>
      <c r="BG156" s="43" t="str">
        <f t="shared" si="19"/>
        <v>0</v>
      </c>
      <c r="BH156" s="43" t="b">
        <f t="shared" si="20"/>
        <v>0</v>
      </c>
      <c r="BI156" s="40"/>
      <c r="BJ156" s="40"/>
      <c r="BK156" s="40"/>
      <c r="BL156" s="40"/>
      <c r="BM156" s="40"/>
      <c r="BN156" s="40"/>
      <c r="BO156" s="40"/>
    </row>
    <row r="157" spans="51:67" ht="20.25" customHeight="1" x14ac:dyDescent="0.4">
      <c r="AY157" s="257" t="s">
        <v>141</v>
      </c>
      <c r="AZ157" s="257"/>
      <c r="BB157" s="41">
        <f t="shared" si="17"/>
        <v>0</v>
      </c>
      <c r="BC157" s="41"/>
      <c r="BD157" s="41"/>
      <c r="BE157" s="41"/>
      <c r="BF157" s="42" t="str">
        <f t="shared" si="18"/>
        <v/>
      </c>
      <c r="BG157" s="43" t="str">
        <f t="shared" si="19"/>
        <v>0</v>
      </c>
      <c r="BH157" s="43" t="b">
        <f t="shared" si="20"/>
        <v>0</v>
      </c>
      <c r="BI157" s="40"/>
      <c r="BJ157" s="40"/>
      <c r="BK157" s="40"/>
      <c r="BL157" s="40"/>
      <c r="BM157" s="40"/>
      <c r="BN157" s="40"/>
      <c r="BO157" s="40"/>
    </row>
    <row r="158" spans="51:67" ht="20.25" customHeight="1" x14ac:dyDescent="0.4">
      <c r="AY158" s="257" t="s">
        <v>141</v>
      </c>
      <c r="AZ158" s="257"/>
      <c r="BB158" s="41">
        <f t="shared" si="17"/>
        <v>0</v>
      </c>
      <c r="BC158" s="41"/>
      <c r="BD158" s="41"/>
      <c r="BE158" s="41"/>
      <c r="BF158" s="42" t="str">
        <f t="shared" si="18"/>
        <v/>
      </c>
      <c r="BG158" s="43" t="str">
        <f t="shared" si="19"/>
        <v>0</v>
      </c>
      <c r="BH158" s="43" t="b">
        <f t="shared" si="20"/>
        <v>0</v>
      </c>
      <c r="BI158" s="40"/>
      <c r="BJ158" s="40"/>
      <c r="BK158" s="40"/>
      <c r="BL158" s="40"/>
      <c r="BM158" s="40"/>
      <c r="BN158" s="40"/>
      <c r="BO158" s="40"/>
    </row>
    <row r="159" spans="51:67" ht="20.25" customHeight="1" x14ac:dyDescent="0.4">
      <c r="AY159" s="257" t="s">
        <v>141</v>
      </c>
      <c r="AZ159" s="257"/>
      <c r="BB159" s="41">
        <f t="shared" si="17"/>
        <v>0</v>
      </c>
      <c r="BC159" s="41"/>
      <c r="BD159" s="41"/>
      <c r="BE159" s="41"/>
      <c r="BF159" s="42" t="str">
        <f t="shared" si="18"/>
        <v/>
      </c>
      <c r="BG159" s="43" t="str">
        <f t="shared" si="19"/>
        <v>0</v>
      </c>
      <c r="BH159" s="43" t="b">
        <f t="shared" si="20"/>
        <v>0</v>
      </c>
      <c r="BI159" s="40"/>
      <c r="BJ159" s="40"/>
      <c r="BK159" s="40"/>
      <c r="BL159" s="40"/>
      <c r="BM159" s="40"/>
      <c r="BN159" s="40"/>
      <c r="BO159" s="40"/>
    </row>
    <row r="160" spans="51:67" ht="20.25" customHeight="1" x14ac:dyDescent="0.4">
      <c r="AY160" s="257" t="s">
        <v>141</v>
      </c>
      <c r="AZ160" s="257"/>
      <c r="BB160" s="41">
        <f t="shared" si="17"/>
        <v>0</v>
      </c>
      <c r="BC160" s="41"/>
      <c r="BD160" s="41"/>
      <c r="BE160" s="41"/>
      <c r="BF160" s="42" t="str">
        <f t="shared" si="18"/>
        <v/>
      </c>
      <c r="BG160" s="43" t="str">
        <f t="shared" si="19"/>
        <v>0</v>
      </c>
      <c r="BH160" s="43" t="b">
        <f t="shared" si="20"/>
        <v>0</v>
      </c>
      <c r="BI160" s="40"/>
      <c r="BJ160" s="40"/>
      <c r="BK160" s="40"/>
      <c r="BL160" s="40"/>
      <c r="BM160" s="40"/>
      <c r="BN160" s="40"/>
      <c r="BO160" s="40"/>
    </row>
    <row r="161" spans="51:67" ht="20.25" customHeight="1" x14ac:dyDescent="0.4">
      <c r="AY161" s="257" t="s">
        <v>141</v>
      </c>
      <c r="AZ161" s="257"/>
      <c r="BB161" s="41">
        <f t="shared" si="17"/>
        <v>0</v>
      </c>
      <c r="BC161" s="41"/>
      <c r="BD161" s="41"/>
      <c r="BE161" s="41"/>
      <c r="BF161" s="42" t="str">
        <f t="shared" si="18"/>
        <v/>
      </c>
      <c r="BG161" s="43" t="str">
        <f t="shared" si="19"/>
        <v>0</v>
      </c>
      <c r="BH161" s="43" t="b">
        <f t="shared" si="20"/>
        <v>0</v>
      </c>
      <c r="BI161" s="40"/>
      <c r="BJ161" s="40"/>
      <c r="BK161" s="40"/>
      <c r="BL161" s="40"/>
      <c r="BM161" s="40"/>
      <c r="BN161" s="40"/>
      <c r="BO161" s="40"/>
    </row>
    <row r="162" spans="51:67" ht="20.25" customHeight="1" x14ac:dyDescent="0.4">
      <c r="AY162" s="257" t="s">
        <v>141</v>
      </c>
      <c r="AZ162" s="257"/>
      <c r="BB162" s="41">
        <f t="shared" si="17"/>
        <v>0</v>
      </c>
      <c r="BC162" s="41"/>
      <c r="BD162" s="41"/>
      <c r="BE162" s="41"/>
      <c r="BF162" s="42" t="str">
        <f t="shared" si="18"/>
        <v/>
      </c>
      <c r="BG162" s="43" t="str">
        <f t="shared" si="19"/>
        <v>0</v>
      </c>
      <c r="BH162" s="43" t="b">
        <f t="shared" si="20"/>
        <v>0</v>
      </c>
      <c r="BI162" s="40"/>
      <c r="BJ162" s="40"/>
      <c r="BK162" s="40"/>
      <c r="BL162" s="40"/>
      <c r="BM162" s="40"/>
      <c r="BN162" s="40"/>
      <c r="BO162" s="40"/>
    </row>
    <row r="163" spans="51:67" ht="20.25" customHeight="1" x14ac:dyDescent="0.4">
      <c r="AY163" s="257" t="s">
        <v>141</v>
      </c>
      <c r="AZ163" s="257"/>
      <c r="BB163" s="41">
        <f t="shared" si="17"/>
        <v>0</v>
      </c>
      <c r="BC163" s="41"/>
      <c r="BD163" s="41"/>
      <c r="BE163" s="41"/>
      <c r="BF163" s="42" t="str">
        <f t="shared" si="18"/>
        <v/>
      </c>
      <c r="BG163" s="43" t="str">
        <f t="shared" si="19"/>
        <v>0</v>
      </c>
      <c r="BH163" s="43" t="b">
        <f t="shared" si="20"/>
        <v>0</v>
      </c>
      <c r="BI163" s="40"/>
      <c r="BJ163" s="40"/>
      <c r="BK163" s="40"/>
      <c r="BL163" s="40"/>
      <c r="BM163" s="40"/>
      <c r="BN163" s="40"/>
      <c r="BO163" s="40"/>
    </row>
    <row r="164" spans="51:67" ht="20.25" customHeight="1" x14ac:dyDescent="0.4">
      <c r="AY164" s="257" t="s">
        <v>141</v>
      </c>
      <c r="AZ164" s="257"/>
      <c r="BB164" s="41">
        <f t="shared" si="17"/>
        <v>0</v>
      </c>
      <c r="BC164" s="41"/>
      <c r="BD164" s="41"/>
      <c r="BE164" s="41"/>
      <c r="BF164" s="42" t="str">
        <f t="shared" si="18"/>
        <v/>
      </c>
      <c r="BG164" s="43" t="str">
        <f t="shared" si="19"/>
        <v>0</v>
      </c>
      <c r="BH164" s="43" t="b">
        <f t="shared" si="20"/>
        <v>0</v>
      </c>
      <c r="BI164" s="40"/>
      <c r="BJ164" s="40"/>
      <c r="BK164" s="40"/>
      <c r="BL164" s="40"/>
      <c r="BM164" s="40"/>
      <c r="BN164" s="40"/>
      <c r="BO164" s="40"/>
    </row>
    <row r="165" spans="51:67" ht="20.25" customHeight="1" x14ac:dyDescent="0.4">
      <c r="AY165" s="257" t="s">
        <v>141</v>
      </c>
      <c r="AZ165" s="257"/>
      <c r="BB165" s="41">
        <f t="shared" si="17"/>
        <v>0</v>
      </c>
      <c r="BC165" s="41"/>
      <c r="BD165" s="41"/>
      <c r="BE165" s="41"/>
      <c r="BF165" s="42" t="str">
        <f t="shared" si="18"/>
        <v/>
      </c>
      <c r="BG165" s="43" t="str">
        <f t="shared" si="19"/>
        <v>0</v>
      </c>
      <c r="BH165" s="43" t="b">
        <f t="shared" si="20"/>
        <v>0</v>
      </c>
      <c r="BI165" s="40"/>
      <c r="BJ165" s="40"/>
      <c r="BK165" s="40"/>
      <c r="BL165" s="40"/>
      <c r="BM165" s="40"/>
      <c r="BN165" s="40"/>
      <c r="BO165" s="40"/>
    </row>
    <row r="166" spans="51:67" ht="20.25" customHeight="1" x14ac:dyDescent="0.4">
      <c r="AY166" s="257" t="s">
        <v>141</v>
      </c>
      <c r="AZ166" s="257"/>
      <c r="BB166" s="41">
        <f t="shared" si="17"/>
        <v>0</v>
      </c>
      <c r="BC166" s="41"/>
      <c r="BD166" s="41"/>
      <c r="BE166" s="41"/>
      <c r="BF166" s="42" t="str">
        <f t="shared" si="18"/>
        <v/>
      </c>
      <c r="BG166" s="43" t="str">
        <f t="shared" si="19"/>
        <v>0</v>
      </c>
      <c r="BH166" s="43" t="b">
        <f t="shared" si="20"/>
        <v>0</v>
      </c>
      <c r="BI166" s="40"/>
      <c r="BJ166" s="40"/>
      <c r="BK166" s="40"/>
      <c r="BL166" s="40"/>
      <c r="BM166" s="40"/>
      <c r="BN166" s="40"/>
      <c r="BO166" s="40"/>
    </row>
    <row r="167" spans="51:67" ht="20.25" customHeight="1" x14ac:dyDescent="0.4">
      <c r="AY167" s="257" t="s">
        <v>141</v>
      </c>
      <c r="AZ167" s="257"/>
      <c r="BB167" s="41">
        <f t="shared" si="17"/>
        <v>0</v>
      </c>
      <c r="BC167" s="41"/>
      <c r="BD167" s="41"/>
      <c r="BE167" s="41"/>
      <c r="BF167" s="42" t="str">
        <f t="shared" si="18"/>
        <v/>
      </c>
      <c r="BG167" s="43" t="str">
        <f t="shared" si="19"/>
        <v>0</v>
      </c>
      <c r="BH167" s="43" t="b">
        <f t="shared" si="20"/>
        <v>0</v>
      </c>
      <c r="BI167" s="40"/>
      <c r="BJ167" s="40"/>
      <c r="BK167" s="40"/>
      <c r="BL167" s="40"/>
      <c r="BM167" s="40"/>
      <c r="BN167" s="40"/>
      <c r="BO167" s="40"/>
    </row>
    <row r="168" spans="51:67" ht="20.25" customHeight="1" x14ac:dyDescent="0.4">
      <c r="AY168" s="257" t="s">
        <v>141</v>
      </c>
      <c r="AZ168" s="257"/>
      <c r="BB168" s="41">
        <f t="shared" si="17"/>
        <v>0</v>
      </c>
      <c r="BC168" s="41"/>
      <c r="BD168" s="41"/>
      <c r="BE168" s="41"/>
      <c r="BF168" s="42" t="str">
        <f t="shared" si="18"/>
        <v/>
      </c>
      <c r="BG168" s="43" t="str">
        <f t="shared" si="19"/>
        <v>0</v>
      </c>
      <c r="BH168" s="43" t="b">
        <f t="shared" si="20"/>
        <v>0</v>
      </c>
      <c r="BI168" s="40"/>
      <c r="BJ168" s="40"/>
      <c r="BK168" s="40"/>
      <c r="BL168" s="40"/>
      <c r="BM168" s="40"/>
      <c r="BN168" s="40"/>
      <c r="BO168" s="40"/>
    </row>
    <row r="169" spans="51:67" ht="20.25" customHeight="1" x14ac:dyDescent="0.4">
      <c r="AY169" s="257" t="s">
        <v>141</v>
      </c>
      <c r="AZ169" s="257"/>
      <c r="BB169" s="41">
        <f t="shared" si="17"/>
        <v>0</v>
      </c>
      <c r="BC169" s="41"/>
      <c r="BD169" s="41"/>
      <c r="BE169" s="41"/>
      <c r="BF169" s="42" t="str">
        <f t="shared" si="18"/>
        <v/>
      </c>
      <c r="BG169" s="43" t="str">
        <f t="shared" si="19"/>
        <v>0</v>
      </c>
      <c r="BH169" s="43" t="b">
        <f t="shared" si="20"/>
        <v>0</v>
      </c>
      <c r="BI169" s="40"/>
      <c r="BJ169" s="40"/>
      <c r="BK169" s="40"/>
      <c r="BL169" s="40"/>
      <c r="BM169" s="40"/>
      <c r="BN169" s="40"/>
      <c r="BO169" s="40"/>
    </row>
    <row r="170" spans="51:67" ht="20.25" customHeight="1" x14ac:dyDescent="0.4">
      <c r="AY170" s="257" t="s">
        <v>141</v>
      </c>
      <c r="AZ170" s="257"/>
      <c r="BB170" s="41">
        <f t="shared" si="17"/>
        <v>0</v>
      </c>
      <c r="BC170" s="41"/>
      <c r="BD170" s="41"/>
      <c r="BE170" s="41"/>
      <c r="BF170" s="42" t="str">
        <f t="shared" si="18"/>
        <v/>
      </c>
      <c r="BG170" s="43" t="str">
        <f t="shared" si="19"/>
        <v>0</v>
      </c>
      <c r="BH170" s="43" t="b">
        <f t="shared" si="20"/>
        <v>0</v>
      </c>
      <c r="BI170" s="40"/>
      <c r="BJ170" s="40"/>
      <c r="BK170" s="40"/>
      <c r="BL170" s="40"/>
      <c r="BM170" s="40"/>
      <c r="BN170" s="40"/>
      <c r="BO170" s="40"/>
    </row>
    <row r="171" spans="51:67" ht="20.25" customHeight="1" x14ac:dyDescent="0.4">
      <c r="AY171" s="257" t="s">
        <v>141</v>
      </c>
      <c r="AZ171" s="257"/>
      <c r="BB171" s="41">
        <f t="shared" si="17"/>
        <v>0</v>
      </c>
      <c r="BC171" s="41"/>
      <c r="BD171" s="41"/>
      <c r="BE171" s="41"/>
      <c r="BF171" s="42" t="str">
        <f t="shared" si="18"/>
        <v/>
      </c>
      <c r="BG171" s="43" t="str">
        <f t="shared" si="19"/>
        <v>0</v>
      </c>
      <c r="BH171" s="43" t="b">
        <f t="shared" si="20"/>
        <v>0</v>
      </c>
      <c r="BI171" s="40"/>
      <c r="BJ171" s="40"/>
      <c r="BK171" s="40"/>
      <c r="BL171" s="40"/>
      <c r="BM171" s="40"/>
      <c r="BN171" s="40"/>
      <c r="BO171" s="40"/>
    </row>
    <row r="172" spans="51:67" ht="20.25" customHeight="1" x14ac:dyDescent="0.4">
      <c r="AY172" s="257" t="s">
        <v>141</v>
      </c>
      <c r="AZ172" s="257"/>
      <c r="BB172" s="41">
        <f t="shared" si="17"/>
        <v>0</v>
      </c>
      <c r="BC172" s="41"/>
      <c r="BD172" s="41"/>
      <c r="BE172" s="41"/>
      <c r="BF172" s="42" t="str">
        <f t="shared" si="18"/>
        <v/>
      </c>
      <c r="BG172" s="43" t="str">
        <f t="shared" si="19"/>
        <v>0</v>
      </c>
      <c r="BH172" s="43" t="b">
        <f t="shared" si="20"/>
        <v>0</v>
      </c>
      <c r="BI172" s="40"/>
      <c r="BJ172" s="40"/>
      <c r="BK172" s="40"/>
      <c r="BL172" s="40"/>
      <c r="BM172" s="40"/>
      <c r="BN172" s="40"/>
      <c r="BO172" s="40"/>
    </row>
    <row r="173" spans="51:67" ht="20.25" customHeight="1" x14ac:dyDescent="0.4">
      <c r="AY173" s="257" t="s">
        <v>141</v>
      </c>
      <c r="AZ173" s="257"/>
      <c r="BB173" s="41">
        <f t="shared" si="17"/>
        <v>0</v>
      </c>
      <c r="BC173" s="41"/>
      <c r="BD173" s="41"/>
      <c r="BE173" s="41"/>
      <c r="BF173" s="42" t="str">
        <f t="shared" si="18"/>
        <v/>
      </c>
      <c r="BG173" s="43" t="str">
        <f t="shared" si="19"/>
        <v>0</v>
      </c>
      <c r="BH173" s="43" t="b">
        <f t="shared" si="20"/>
        <v>0</v>
      </c>
      <c r="BI173" s="40"/>
      <c r="BJ173" s="40"/>
      <c r="BK173" s="40"/>
      <c r="BL173" s="40"/>
      <c r="BM173" s="40"/>
      <c r="BN173" s="40"/>
      <c r="BO173" s="40"/>
    </row>
    <row r="174" spans="51:67" ht="20.25" customHeight="1" x14ac:dyDescent="0.4">
      <c r="AY174" s="257" t="s">
        <v>141</v>
      </c>
      <c r="AZ174" s="257"/>
      <c r="BB174" s="41">
        <f t="shared" si="17"/>
        <v>0</v>
      </c>
      <c r="BC174" s="41"/>
      <c r="BD174" s="41"/>
      <c r="BE174" s="41"/>
      <c r="BF174" s="42" t="str">
        <f t="shared" si="18"/>
        <v/>
      </c>
      <c r="BG174" s="43" t="str">
        <f t="shared" si="19"/>
        <v>0</v>
      </c>
      <c r="BH174" s="43" t="b">
        <f t="shared" si="20"/>
        <v>0</v>
      </c>
      <c r="BI174" s="40"/>
      <c r="BJ174" s="40"/>
      <c r="BK174" s="40"/>
      <c r="BL174" s="40"/>
      <c r="BM174" s="40"/>
      <c r="BN174" s="40"/>
      <c r="BO174" s="40"/>
    </row>
    <row r="175" spans="51:67" ht="20.25" customHeight="1" x14ac:dyDescent="0.4">
      <c r="AY175" s="257" t="s">
        <v>141</v>
      </c>
      <c r="AZ175" s="257"/>
      <c r="BB175" s="41">
        <f t="shared" si="17"/>
        <v>0</v>
      </c>
      <c r="BC175" s="41"/>
      <c r="BD175" s="41"/>
      <c r="BE175" s="41"/>
      <c r="BF175" s="42" t="str">
        <f t="shared" si="18"/>
        <v/>
      </c>
      <c r="BG175" s="43" t="str">
        <f t="shared" si="19"/>
        <v>0</v>
      </c>
      <c r="BH175" s="43" t="b">
        <f t="shared" si="20"/>
        <v>0</v>
      </c>
      <c r="BI175" s="40"/>
      <c r="BJ175" s="40"/>
      <c r="BK175" s="40"/>
      <c r="BL175" s="40"/>
      <c r="BM175" s="40"/>
      <c r="BN175" s="40"/>
      <c r="BO175" s="40"/>
    </row>
    <row r="176" spans="51:67" ht="20.25" customHeight="1" x14ac:dyDescent="0.4">
      <c r="AY176" s="257" t="s">
        <v>141</v>
      </c>
      <c r="AZ176" s="257"/>
      <c r="BB176" s="41">
        <f t="shared" si="17"/>
        <v>0</v>
      </c>
      <c r="BC176" s="41"/>
      <c r="BD176" s="41"/>
      <c r="BE176" s="41"/>
      <c r="BF176" s="42" t="str">
        <f t="shared" si="18"/>
        <v/>
      </c>
      <c r="BG176" s="43" t="str">
        <f t="shared" si="19"/>
        <v>0</v>
      </c>
      <c r="BH176" s="43" t="b">
        <f t="shared" si="20"/>
        <v>0</v>
      </c>
      <c r="BI176" s="40"/>
      <c r="BJ176" s="40"/>
      <c r="BK176" s="40"/>
      <c r="BL176" s="40"/>
      <c r="BM176" s="40"/>
      <c r="BN176" s="40"/>
      <c r="BO176" s="40"/>
    </row>
    <row r="177" spans="51:67" ht="20.25" customHeight="1" x14ac:dyDescent="0.4">
      <c r="AY177" s="257" t="s">
        <v>141</v>
      </c>
      <c r="AZ177" s="257"/>
      <c r="BB177" s="41">
        <f t="shared" si="17"/>
        <v>0</v>
      </c>
      <c r="BC177" s="41"/>
      <c r="BD177" s="41"/>
      <c r="BE177" s="41"/>
      <c r="BF177" s="42" t="str">
        <f t="shared" si="18"/>
        <v/>
      </c>
      <c r="BG177" s="43" t="str">
        <f t="shared" si="19"/>
        <v>0</v>
      </c>
      <c r="BH177" s="43" t="b">
        <f t="shared" si="20"/>
        <v>0</v>
      </c>
      <c r="BI177" s="40"/>
      <c r="BJ177" s="40"/>
      <c r="BK177" s="40"/>
      <c r="BL177" s="40"/>
      <c r="BM177" s="40"/>
      <c r="BN177" s="40"/>
      <c r="BO177" s="40"/>
    </row>
    <row r="178" spans="51:67" ht="20.25" customHeight="1" x14ac:dyDescent="0.4">
      <c r="AY178" s="257" t="s">
        <v>141</v>
      </c>
      <c r="AZ178" s="257"/>
      <c r="BB178" s="41">
        <f t="shared" si="17"/>
        <v>0</v>
      </c>
      <c r="BC178" s="41"/>
      <c r="BD178" s="41"/>
      <c r="BE178" s="41"/>
      <c r="BF178" s="42" t="str">
        <f t="shared" si="18"/>
        <v/>
      </c>
      <c r="BG178" s="43" t="str">
        <f t="shared" si="19"/>
        <v>0</v>
      </c>
      <c r="BH178" s="43" t="b">
        <f t="shared" si="20"/>
        <v>0</v>
      </c>
      <c r="BI178" s="40"/>
      <c r="BJ178" s="40"/>
      <c r="BK178" s="40"/>
      <c r="BL178" s="40"/>
      <c r="BM178" s="40"/>
      <c r="BN178" s="40"/>
      <c r="BO178" s="40"/>
    </row>
    <row r="179" spans="51:67" ht="20.25" customHeight="1" x14ac:dyDescent="0.4">
      <c r="AY179" s="257" t="s">
        <v>141</v>
      </c>
      <c r="AZ179" s="257"/>
      <c r="BB179" s="41">
        <f t="shared" si="17"/>
        <v>0</v>
      </c>
      <c r="BC179" s="41"/>
      <c r="BD179" s="41"/>
      <c r="BE179" s="41"/>
      <c r="BF179" s="42" t="str">
        <f t="shared" si="18"/>
        <v/>
      </c>
      <c r="BG179" s="43" t="str">
        <f t="shared" si="19"/>
        <v>0</v>
      </c>
      <c r="BH179" s="43" t="b">
        <f t="shared" si="20"/>
        <v>0</v>
      </c>
      <c r="BI179" s="40"/>
      <c r="BJ179" s="40"/>
      <c r="BK179" s="40"/>
      <c r="BL179" s="40"/>
      <c r="BM179" s="40"/>
      <c r="BN179" s="40"/>
      <c r="BO179" s="40"/>
    </row>
    <row r="180" spans="51:67" ht="20.25" customHeight="1" x14ac:dyDescent="0.4">
      <c r="AY180" s="257" t="s">
        <v>141</v>
      </c>
      <c r="AZ180" s="257"/>
      <c r="BB180" s="41">
        <f t="shared" si="17"/>
        <v>0</v>
      </c>
      <c r="BC180" s="41"/>
      <c r="BD180" s="41"/>
      <c r="BE180" s="41"/>
      <c r="BF180" s="42" t="str">
        <f t="shared" si="18"/>
        <v/>
      </c>
      <c r="BG180" s="43" t="str">
        <f t="shared" si="19"/>
        <v>0</v>
      </c>
      <c r="BH180" s="43" t="b">
        <f t="shared" si="20"/>
        <v>0</v>
      </c>
      <c r="BI180" s="40"/>
      <c r="BJ180" s="40"/>
      <c r="BK180" s="40"/>
      <c r="BL180" s="40"/>
      <c r="BM180" s="40"/>
      <c r="BN180" s="40"/>
      <c r="BO180" s="40"/>
    </row>
    <row r="181" spans="51:67" ht="20.25" customHeight="1" x14ac:dyDescent="0.4">
      <c r="AY181" s="257" t="s">
        <v>141</v>
      </c>
      <c r="AZ181" s="257"/>
      <c r="BB181" s="41">
        <f t="shared" si="17"/>
        <v>0</v>
      </c>
      <c r="BC181" s="41"/>
      <c r="BD181" s="41"/>
      <c r="BE181" s="41"/>
      <c r="BF181" s="42" t="str">
        <f t="shared" si="18"/>
        <v/>
      </c>
      <c r="BG181" s="43" t="str">
        <f t="shared" si="19"/>
        <v>0</v>
      </c>
      <c r="BH181" s="43" t="b">
        <f t="shared" si="20"/>
        <v>0</v>
      </c>
      <c r="BI181" s="40"/>
      <c r="BJ181" s="40"/>
      <c r="BK181" s="40"/>
      <c r="BL181" s="40"/>
      <c r="BM181" s="40"/>
      <c r="BN181" s="40"/>
      <c r="BO181" s="40"/>
    </row>
    <row r="182" spans="51:67" ht="20.25" customHeight="1" x14ac:dyDescent="0.4">
      <c r="AY182" s="257" t="s">
        <v>141</v>
      </c>
      <c r="AZ182" s="257"/>
      <c r="BB182" s="41">
        <f t="shared" si="17"/>
        <v>0</v>
      </c>
      <c r="BC182" s="41"/>
      <c r="BD182" s="41"/>
      <c r="BE182" s="41"/>
      <c r="BF182" s="42" t="str">
        <f t="shared" si="18"/>
        <v/>
      </c>
      <c r="BG182" s="43" t="str">
        <f t="shared" si="19"/>
        <v>0</v>
      </c>
      <c r="BH182" s="43" t="b">
        <f t="shared" si="20"/>
        <v>0</v>
      </c>
      <c r="BI182" s="40"/>
      <c r="BJ182" s="40"/>
      <c r="BK182" s="40"/>
      <c r="BL182" s="40"/>
      <c r="BM182" s="40"/>
      <c r="BN182" s="40"/>
      <c r="BO182" s="40"/>
    </row>
    <row r="183" spans="51:67" ht="20.25" customHeight="1" x14ac:dyDescent="0.4">
      <c r="AY183" s="257" t="s">
        <v>141</v>
      </c>
      <c r="AZ183" s="257"/>
      <c r="BB183" s="41">
        <f t="shared" si="17"/>
        <v>0</v>
      </c>
      <c r="BC183" s="41"/>
      <c r="BD183" s="41"/>
      <c r="BE183" s="41"/>
      <c r="BF183" s="42" t="str">
        <f t="shared" si="18"/>
        <v/>
      </c>
      <c r="BG183" s="43" t="str">
        <f t="shared" si="19"/>
        <v>0</v>
      </c>
      <c r="BH183" s="43" t="b">
        <f t="shared" si="20"/>
        <v>0</v>
      </c>
      <c r="BI183" s="40"/>
      <c r="BJ183" s="40"/>
      <c r="BK183" s="40"/>
      <c r="BL183" s="40"/>
      <c r="BM183" s="40"/>
      <c r="BN183" s="40"/>
      <c r="BO183" s="40"/>
    </row>
    <row r="184" spans="51:67" ht="20.25" customHeight="1" x14ac:dyDescent="0.4">
      <c r="AY184" s="257" t="s">
        <v>141</v>
      </c>
      <c r="AZ184" s="257"/>
      <c r="BB184" s="41">
        <f t="shared" si="17"/>
        <v>0</v>
      </c>
      <c r="BC184" s="41"/>
      <c r="BD184" s="41"/>
      <c r="BE184" s="41"/>
      <c r="BF184" s="42" t="str">
        <f t="shared" si="18"/>
        <v/>
      </c>
      <c r="BG184" s="43" t="str">
        <f t="shared" si="19"/>
        <v>0</v>
      </c>
      <c r="BH184" s="43" t="b">
        <f t="shared" si="20"/>
        <v>0</v>
      </c>
      <c r="BI184" s="40"/>
      <c r="BJ184" s="40"/>
      <c r="BK184" s="40"/>
      <c r="BL184" s="40"/>
      <c r="BM184" s="40"/>
      <c r="BN184" s="40"/>
      <c r="BO184" s="40"/>
    </row>
    <row r="185" spans="51:67" ht="20.25" customHeight="1" x14ac:dyDescent="0.4">
      <c r="AY185" s="257" t="s">
        <v>141</v>
      </c>
      <c r="AZ185" s="257"/>
      <c r="BB185" s="41">
        <f t="shared" si="17"/>
        <v>0</v>
      </c>
      <c r="BC185" s="41"/>
      <c r="BD185" s="41"/>
      <c r="BE185" s="41"/>
      <c r="BF185" s="42" t="str">
        <f t="shared" si="18"/>
        <v/>
      </c>
      <c r="BG185" s="43" t="str">
        <f t="shared" si="19"/>
        <v>0</v>
      </c>
      <c r="BH185" s="43" t="b">
        <f t="shared" si="20"/>
        <v>0</v>
      </c>
      <c r="BI185" s="40"/>
      <c r="BJ185" s="40"/>
      <c r="BK185" s="40"/>
      <c r="BL185" s="40"/>
      <c r="BM185" s="40"/>
      <c r="BN185" s="40"/>
      <c r="BO185" s="40"/>
    </row>
    <row r="186" spans="51:67" ht="20.25" customHeight="1" x14ac:dyDescent="0.4">
      <c r="AY186" s="257" t="s">
        <v>141</v>
      </c>
      <c r="AZ186" s="257"/>
      <c r="BB186" s="41">
        <f t="shared" si="17"/>
        <v>0</v>
      </c>
      <c r="BC186" s="41"/>
      <c r="BD186" s="41"/>
      <c r="BE186" s="41"/>
      <c r="BF186" s="42" t="str">
        <f t="shared" si="18"/>
        <v/>
      </c>
      <c r="BG186" s="43" t="str">
        <f t="shared" si="19"/>
        <v>0</v>
      </c>
      <c r="BH186" s="43" t="b">
        <f t="shared" si="20"/>
        <v>0</v>
      </c>
      <c r="BI186" s="40"/>
      <c r="BJ186" s="40"/>
      <c r="BK186" s="40"/>
      <c r="BL186" s="40"/>
      <c r="BM186" s="40"/>
      <c r="BN186" s="40"/>
      <c r="BO186" s="40"/>
    </row>
    <row r="187" spans="51:67" ht="20.25" customHeight="1" x14ac:dyDescent="0.4">
      <c r="AY187" s="257" t="s">
        <v>141</v>
      </c>
      <c r="AZ187" s="257"/>
      <c r="BB187" s="41">
        <f t="shared" si="17"/>
        <v>0</v>
      </c>
      <c r="BC187" s="41"/>
      <c r="BD187" s="41"/>
      <c r="BE187" s="41"/>
      <c r="BF187" s="42" t="str">
        <f t="shared" si="18"/>
        <v/>
      </c>
      <c r="BG187" s="43" t="str">
        <f t="shared" si="19"/>
        <v>0</v>
      </c>
      <c r="BH187" s="43" t="b">
        <f t="shared" si="20"/>
        <v>0</v>
      </c>
      <c r="BI187" s="40"/>
      <c r="BJ187" s="40"/>
      <c r="BK187" s="40"/>
      <c r="BL187" s="40"/>
      <c r="BM187" s="40"/>
      <c r="BN187" s="40"/>
      <c r="BO187" s="40"/>
    </row>
    <row r="188" spans="51:67" ht="20.25" customHeight="1" x14ac:dyDescent="0.4">
      <c r="AY188" s="257" t="s">
        <v>141</v>
      </c>
      <c r="AZ188" s="257"/>
      <c r="BB188" s="41">
        <f t="shared" si="17"/>
        <v>0</v>
      </c>
      <c r="BC188" s="41"/>
      <c r="BD188" s="41"/>
      <c r="BE188" s="41"/>
      <c r="BF188" s="42" t="str">
        <f t="shared" si="18"/>
        <v/>
      </c>
      <c r="BG188" s="43" t="str">
        <f t="shared" si="19"/>
        <v>0</v>
      </c>
      <c r="BH188" s="43" t="b">
        <f t="shared" si="20"/>
        <v>0</v>
      </c>
      <c r="BI188" s="40"/>
      <c r="BJ188" s="40"/>
      <c r="BK188" s="40"/>
      <c r="BL188" s="40"/>
      <c r="BM188" s="40"/>
      <c r="BN188" s="40"/>
      <c r="BO188" s="40"/>
    </row>
    <row r="189" spans="51:67" ht="20.25" customHeight="1" x14ac:dyDescent="0.4">
      <c r="AY189" s="257" t="s">
        <v>141</v>
      </c>
      <c r="AZ189" s="257"/>
      <c r="BB189" s="41">
        <f t="shared" si="17"/>
        <v>0</v>
      </c>
      <c r="BC189" s="41"/>
      <c r="BD189" s="41"/>
      <c r="BE189" s="41"/>
      <c r="BF189" s="42" t="str">
        <f t="shared" si="18"/>
        <v/>
      </c>
      <c r="BG189" s="43" t="str">
        <f t="shared" si="19"/>
        <v>0</v>
      </c>
      <c r="BH189" s="43" t="b">
        <f t="shared" si="20"/>
        <v>0</v>
      </c>
      <c r="BI189" s="40"/>
      <c r="BJ189" s="40"/>
      <c r="BK189" s="40"/>
      <c r="BL189" s="40"/>
      <c r="BM189" s="40"/>
      <c r="BN189" s="40"/>
      <c r="BO189" s="40"/>
    </row>
    <row r="190" spans="51:67" ht="20.25" customHeight="1" x14ac:dyDescent="0.4">
      <c r="AY190" s="257" t="s">
        <v>141</v>
      </c>
      <c r="AZ190" s="257"/>
      <c r="BB190" s="41">
        <f t="shared" si="17"/>
        <v>0</v>
      </c>
      <c r="BC190" s="41"/>
      <c r="BD190" s="41"/>
      <c r="BE190" s="41"/>
      <c r="BF190" s="42" t="str">
        <f t="shared" si="18"/>
        <v/>
      </c>
      <c r="BG190" s="43" t="str">
        <f t="shared" si="19"/>
        <v>0</v>
      </c>
      <c r="BH190" s="43" t="b">
        <f t="shared" si="20"/>
        <v>0</v>
      </c>
      <c r="BI190" s="40"/>
      <c r="BJ190" s="40"/>
      <c r="BK190" s="40"/>
      <c r="BL190" s="40"/>
      <c r="BM190" s="40"/>
      <c r="BN190" s="40"/>
      <c r="BO190" s="40"/>
    </row>
    <row r="191" spans="51:67" ht="20.25" customHeight="1" x14ac:dyDescent="0.4">
      <c r="AY191" s="257" t="s">
        <v>141</v>
      </c>
      <c r="AZ191" s="257"/>
      <c r="BB191" s="41">
        <f t="shared" si="17"/>
        <v>0</v>
      </c>
      <c r="BC191" s="41"/>
      <c r="BD191" s="41"/>
      <c r="BE191" s="41"/>
      <c r="BF191" s="42" t="str">
        <f t="shared" si="18"/>
        <v/>
      </c>
      <c r="BG191" s="43" t="str">
        <f t="shared" si="19"/>
        <v>0</v>
      </c>
      <c r="BH191" s="43" t="b">
        <f t="shared" si="20"/>
        <v>0</v>
      </c>
      <c r="BI191" s="40"/>
      <c r="BJ191" s="40"/>
      <c r="BK191" s="40"/>
      <c r="BL191" s="40"/>
      <c r="BM191" s="40"/>
      <c r="BN191" s="40"/>
      <c r="BO191" s="40"/>
    </row>
    <row r="192" spans="51:67" ht="20.25" customHeight="1" x14ac:dyDescent="0.4">
      <c r="AY192" s="257" t="s">
        <v>141</v>
      </c>
      <c r="AZ192" s="257"/>
      <c r="BB192" s="41">
        <f t="shared" si="17"/>
        <v>0</v>
      </c>
      <c r="BC192" s="41"/>
      <c r="BD192" s="41"/>
      <c r="BE192" s="41"/>
      <c r="BF192" s="42" t="str">
        <f t="shared" si="18"/>
        <v/>
      </c>
      <c r="BG192" s="43" t="str">
        <f t="shared" si="19"/>
        <v>0</v>
      </c>
      <c r="BH192" s="43" t="b">
        <f t="shared" si="20"/>
        <v>0</v>
      </c>
      <c r="BI192" s="40"/>
      <c r="BJ192" s="40"/>
      <c r="BK192" s="40"/>
      <c r="BL192" s="40"/>
      <c r="BM192" s="40"/>
      <c r="BN192" s="40"/>
      <c r="BO192" s="40"/>
    </row>
    <row r="193" spans="51:67" ht="20.25" customHeight="1" x14ac:dyDescent="0.4">
      <c r="AY193" s="257" t="s">
        <v>141</v>
      </c>
      <c r="AZ193" s="257"/>
      <c r="BB193" s="41">
        <f t="shared" si="17"/>
        <v>0</v>
      </c>
      <c r="BC193" s="41"/>
      <c r="BD193" s="41"/>
      <c r="BE193" s="41"/>
      <c r="BF193" s="42" t="str">
        <f t="shared" si="18"/>
        <v/>
      </c>
      <c r="BG193" s="43" t="str">
        <f t="shared" si="19"/>
        <v>0</v>
      </c>
      <c r="BH193" s="43" t="b">
        <f t="shared" si="20"/>
        <v>0</v>
      </c>
      <c r="BI193" s="40"/>
      <c r="BJ193" s="40"/>
      <c r="BK193" s="40"/>
      <c r="BL193" s="40"/>
      <c r="BM193" s="40"/>
      <c r="BN193" s="40"/>
      <c r="BO193" s="40"/>
    </row>
    <row r="194" spans="51:67" ht="20.25" customHeight="1" x14ac:dyDescent="0.4">
      <c r="AY194" s="257" t="s">
        <v>141</v>
      </c>
      <c r="AZ194" s="257"/>
      <c r="BB194" s="41">
        <f t="shared" si="17"/>
        <v>0</v>
      </c>
      <c r="BC194" s="41"/>
      <c r="BD194" s="41"/>
      <c r="BE194" s="41"/>
      <c r="BF194" s="42" t="str">
        <f t="shared" si="18"/>
        <v/>
      </c>
      <c r="BG194" s="43" t="str">
        <f t="shared" si="19"/>
        <v>0</v>
      </c>
      <c r="BH194" s="43" t="b">
        <f t="shared" si="20"/>
        <v>0</v>
      </c>
      <c r="BI194" s="40"/>
      <c r="BJ194" s="40"/>
      <c r="BK194" s="40"/>
      <c r="BL194" s="40"/>
      <c r="BM194" s="40"/>
      <c r="BN194" s="40"/>
      <c r="BO194" s="40"/>
    </row>
    <row r="195" spans="51:67" ht="20.25" customHeight="1" x14ac:dyDescent="0.4">
      <c r="AY195" s="257" t="s">
        <v>141</v>
      </c>
      <c r="AZ195" s="257"/>
      <c r="BB195" s="41">
        <f t="shared" si="17"/>
        <v>0</v>
      </c>
      <c r="BC195" s="41"/>
      <c r="BD195" s="41"/>
      <c r="BE195" s="41"/>
      <c r="BF195" s="42" t="str">
        <f t="shared" si="18"/>
        <v/>
      </c>
      <c r="BG195" s="43" t="str">
        <f t="shared" si="19"/>
        <v>0</v>
      </c>
      <c r="BH195" s="43" t="b">
        <f t="shared" si="20"/>
        <v>0</v>
      </c>
      <c r="BI195" s="40"/>
      <c r="BJ195" s="40"/>
      <c r="BK195" s="40"/>
      <c r="BL195" s="40"/>
      <c r="BM195" s="40"/>
      <c r="BN195" s="40"/>
      <c r="BO195" s="40"/>
    </row>
    <row r="196" spans="51:67" ht="20.25" customHeight="1" x14ac:dyDescent="0.4">
      <c r="AY196" s="257" t="s">
        <v>141</v>
      </c>
      <c r="AZ196" s="257"/>
      <c r="BB196" s="41">
        <f t="shared" si="17"/>
        <v>0</v>
      </c>
      <c r="BC196" s="41"/>
      <c r="BD196" s="41"/>
      <c r="BE196" s="41"/>
      <c r="BF196" s="42" t="str">
        <f t="shared" si="18"/>
        <v/>
      </c>
      <c r="BG196" s="43" t="str">
        <f t="shared" si="19"/>
        <v>0</v>
      </c>
      <c r="BH196" s="43" t="b">
        <f t="shared" si="20"/>
        <v>0</v>
      </c>
      <c r="BI196" s="40"/>
      <c r="BJ196" s="40"/>
      <c r="BK196" s="40"/>
      <c r="BL196" s="40"/>
      <c r="BM196" s="40"/>
      <c r="BN196" s="40"/>
      <c r="BO196" s="40"/>
    </row>
    <row r="197" spans="51:67" ht="20.25" customHeight="1" x14ac:dyDescent="0.4">
      <c r="AY197" s="257" t="s">
        <v>141</v>
      </c>
      <c r="AZ197" s="257"/>
      <c r="BB197" s="41">
        <f t="shared" si="17"/>
        <v>0</v>
      </c>
      <c r="BC197" s="41"/>
      <c r="BD197" s="41"/>
      <c r="BE197" s="41"/>
      <c r="BF197" s="42" t="str">
        <f t="shared" si="18"/>
        <v/>
      </c>
      <c r="BG197" s="43" t="str">
        <f t="shared" si="19"/>
        <v>0</v>
      </c>
      <c r="BH197" s="43" t="b">
        <f t="shared" si="20"/>
        <v>0</v>
      </c>
      <c r="BI197" s="40"/>
      <c r="BJ197" s="40"/>
      <c r="BK197" s="40"/>
      <c r="BL197" s="40"/>
      <c r="BM197" s="40"/>
      <c r="BN197" s="40"/>
      <c r="BO197" s="40"/>
    </row>
    <row r="198" spans="51:67" ht="20.25" customHeight="1" x14ac:dyDescent="0.4">
      <c r="AY198" s="257" t="s">
        <v>141</v>
      </c>
      <c r="AZ198" s="257"/>
      <c r="BB198" s="41">
        <f t="shared" si="17"/>
        <v>0</v>
      </c>
      <c r="BC198" s="41"/>
      <c r="BD198" s="41"/>
      <c r="BE198" s="41"/>
      <c r="BF198" s="42" t="str">
        <f t="shared" si="18"/>
        <v/>
      </c>
      <c r="BG198" s="43" t="str">
        <f t="shared" si="19"/>
        <v>0</v>
      </c>
      <c r="BH198" s="43" t="b">
        <f t="shared" si="20"/>
        <v>0</v>
      </c>
      <c r="BI198" s="40"/>
      <c r="BJ198" s="40"/>
      <c r="BK198" s="40"/>
      <c r="BL198" s="40"/>
      <c r="BM198" s="40"/>
      <c r="BN198" s="40"/>
      <c r="BO198" s="40"/>
    </row>
    <row r="199" spans="51:67" ht="20.25" customHeight="1" x14ac:dyDescent="0.4">
      <c r="AY199" s="257" t="s">
        <v>141</v>
      </c>
      <c r="AZ199" s="257"/>
      <c r="BB199" s="41">
        <f t="shared" si="17"/>
        <v>0</v>
      </c>
      <c r="BC199" s="41"/>
      <c r="BD199" s="41"/>
      <c r="BE199" s="41"/>
      <c r="BF199" s="42" t="str">
        <f t="shared" si="18"/>
        <v/>
      </c>
      <c r="BG199" s="43" t="str">
        <f t="shared" si="19"/>
        <v>0</v>
      </c>
      <c r="BH199" s="43" t="b">
        <f t="shared" si="20"/>
        <v>0</v>
      </c>
      <c r="BI199" s="40"/>
      <c r="BJ199" s="40"/>
      <c r="BK199" s="40"/>
      <c r="BL199" s="40"/>
      <c r="BM199" s="40"/>
      <c r="BN199" s="40"/>
      <c r="BO199" s="40"/>
    </row>
    <row r="200" spans="51:67" ht="20.25" customHeight="1" x14ac:dyDescent="0.4">
      <c r="AY200" s="257" t="s">
        <v>141</v>
      </c>
      <c r="AZ200" s="257"/>
      <c r="BB200" s="41">
        <f t="shared" si="17"/>
        <v>0</v>
      </c>
      <c r="BC200" s="41"/>
      <c r="BD200" s="41"/>
      <c r="BE200" s="41"/>
      <c r="BF200" s="42" t="str">
        <f t="shared" si="18"/>
        <v/>
      </c>
      <c r="BG200" s="43" t="str">
        <f t="shared" si="19"/>
        <v>0</v>
      </c>
      <c r="BH200" s="43" t="b">
        <f t="shared" si="20"/>
        <v>0</v>
      </c>
      <c r="BI200" s="40"/>
      <c r="BJ200" s="40"/>
      <c r="BK200" s="40"/>
      <c r="BL200" s="40"/>
      <c r="BM200" s="40"/>
      <c r="BN200" s="40"/>
      <c r="BO200" s="40"/>
    </row>
    <row r="201" spans="51:67" ht="20.25" customHeight="1" x14ac:dyDescent="0.4">
      <c r="AY201" s="257" t="s">
        <v>141</v>
      </c>
      <c r="AZ201" s="257"/>
      <c r="BB201" s="41">
        <f t="shared" si="17"/>
        <v>0</v>
      </c>
      <c r="BC201" s="41"/>
      <c r="BD201" s="41"/>
      <c r="BE201" s="41"/>
      <c r="BF201" s="42" t="str">
        <f t="shared" si="18"/>
        <v/>
      </c>
      <c r="BG201" s="43" t="str">
        <f t="shared" si="19"/>
        <v>0</v>
      </c>
      <c r="BH201" s="43" t="b">
        <f t="shared" si="20"/>
        <v>0</v>
      </c>
      <c r="BI201" s="40"/>
      <c r="BJ201" s="40"/>
      <c r="BK201" s="40"/>
      <c r="BL201" s="40"/>
      <c r="BM201" s="40"/>
      <c r="BN201" s="40"/>
      <c r="BO201" s="40"/>
    </row>
    <row r="202" spans="51:67" ht="20.25" customHeight="1" x14ac:dyDescent="0.4">
      <c r="AY202" s="257" t="s">
        <v>141</v>
      </c>
      <c r="AZ202" s="257"/>
      <c r="BB202" s="41">
        <f t="shared" ref="BB202:BB265" si="21">((IF(AU202="BUENO","100",IF(AU202="REGULAR","75",IF(AU202="MALO","50",IF(AU202="NA","0",IF(AU202="","0"))))))
+(IF(AW202="BUENO","100",IF(AW202="REGULAR","75",IF(AW202="MALO","50",IF(AW202="NA","NA",IF(AW202="","0"))))))
+(IF(AY202="BUENO","100",IF(AY202="MALO","0",IF(AY202="REGULAR","75")))))
/((IF(AT202&lt;&gt;"NO APLICA","1"))+(IF(AV202&lt;&gt;"NO APLICA","1"))+IF(AX202&lt;&gt;"NO APLICA","1"))</f>
        <v>0</v>
      </c>
      <c r="BC202" s="41"/>
      <c r="BD202" s="41"/>
      <c r="BE202" s="41"/>
      <c r="BF202" s="42" t="str">
        <f t="shared" ref="BF202:BF265" si="22">((
IF(AU202="BUENO","100",
IF(AU202="REGULAR","50",
IF(AU202="MALO","0",
IF(AU202="NO APLICA","NA",
IF(AU202="","")))))))</f>
        <v/>
      </c>
      <c r="BG202" s="43" t="str">
        <f t="shared" ref="BG202:BG265" si="23">IF(AW202="BUENO","100",
IF(AW202="REGULAR","50",
IF(AW202="MALO","0",
IF(AW202="NO APLICA","NA",
IF(AW202="","0")))))</f>
        <v>0</v>
      </c>
      <c r="BH202" s="43" t="b">
        <f t="shared" si="20"/>
        <v>0</v>
      </c>
      <c r="BI202" s="40"/>
      <c r="BJ202" s="40"/>
      <c r="BK202" s="40"/>
      <c r="BL202" s="40"/>
      <c r="BM202" s="40"/>
      <c r="BN202" s="40"/>
      <c r="BO202" s="40"/>
    </row>
    <row r="203" spans="51:67" ht="20.25" customHeight="1" x14ac:dyDescent="0.4">
      <c r="AY203" s="257" t="s">
        <v>141</v>
      </c>
      <c r="AZ203" s="257"/>
      <c r="BB203" s="41">
        <f t="shared" si="21"/>
        <v>0</v>
      </c>
      <c r="BC203" s="41"/>
      <c r="BD203" s="41"/>
      <c r="BE203" s="41"/>
      <c r="BF203" s="42" t="str">
        <f t="shared" si="22"/>
        <v/>
      </c>
      <c r="BG203" s="43" t="str">
        <f t="shared" si="23"/>
        <v>0</v>
      </c>
      <c r="BH203" s="43" t="b">
        <f t="shared" si="20"/>
        <v>0</v>
      </c>
      <c r="BI203" s="40"/>
      <c r="BJ203" s="40"/>
      <c r="BK203" s="40"/>
      <c r="BL203" s="40"/>
      <c r="BM203" s="40"/>
      <c r="BN203" s="40"/>
      <c r="BO203" s="40"/>
    </row>
    <row r="204" spans="51:67" ht="20.25" customHeight="1" x14ac:dyDescent="0.4">
      <c r="AY204" s="257" t="s">
        <v>141</v>
      </c>
      <c r="AZ204" s="257"/>
      <c r="BB204" s="41">
        <f t="shared" si="21"/>
        <v>0</v>
      </c>
      <c r="BC204" s="41"/>
      <c r="BD204" s="41"/>
      <c r="BE204" s="41"/>
      <c r="BF204" s="42" t="str">
        <f t="shared" si="22"/>
        <v/>
      </c>
      <c r="BG204" s="43" t="str">
        <f t="shared" si="23"/>
        <v>0</v>
      </c>
      <c r="BH204" s="43" t="b">
        <f t="shared" si="20"/>
        <v>0</v>
      </c>
      <c r="BI204" s="40"/>
      <c r="BJ204" s="40"/>
      <c r="BK204" s="40"/>
      <c r="BL204" s="40"/>
      <c r="BM204" s="40"/>
      <c r="BN204" s="40"/>
      <c r="BO204" s="40"/>
    </row>
    <row r="205" spans="51:67" ht="20.25" customHeight="1" x14ac:dyDescent="0.4">
      <c r="AY205" s="257" t="s">
        <v>141</v>
      </c>
      <c r="AZ205" s="257"/>
      <c r="BB205" s="41">
        <f t="shared" si="21"/>
        <v>0</v>
      </c>
      <c r="BC205" s="41"/>
      <c r="BD205" s="41"/>
      <c r="BE205" s="41"/>
      <c r="BF205" s="42" t="str">
        <f t="shared" si="22"/>
        <v/>
      </c>
      <c r="BG205" s="43" t="str">
        <f t="shared" si="23"/>
        <v>0</v>
      </c>
      <c r="BH205" s="43" t="b">
        <f t="shared" si="20"/>
        <v>0</v>
      </c>
      <c r="BI205" s="40"/>
      <c r="BJ205" s="40"/>
      <c r="BK205" s="40"/>
      <c r="BL205" s="40"/>
      <c r="BM205" s="40"/>
      <c r="BN205" s="40"/>
      <c r="BO205" s="40"/>
    </row>
    <row r="206" spans="51:67" ht="20.25" customHeight="1" x14ac:dyDescent="0.4">
      <c r="AY206" s="257" t="s">
        <v>141</v>
      </c>
      <c r="AZ206" s="257"/>
      <c r="BB206" s="41">
        <f t="shared" si="21"/>
        <v>0</v>
      </c>
      <c r="BC206" s="41"/>
      <c r="BD206" s="41"/>
      <c r="BE206" s="41"/>
      <c r="BF206" s="42" t="str">
        <f t="shared" si="22"/>
        <v/>
      </c>
      <c r="BG206" s="43" t="str">
        <f t="shared" si="23"/>
        <v>0</v>
      </c>
      <c r="BH206" s="43" t="b">
        <f t="shared" si="20"/>
        <v>0</v>
      </c>
      <c r="BI206" s="40"/>
      <c r="BJ206" s="40"/>
      <c r="BK206" s="40"/>
      <c r="BL206" s="40"/>
      <c r="BM206" s="40"/>
      <c r="BN206" s="40"/>
      <c r="BO206" s="40"/>
    </row>
    <row r="207" spans="51:67" ht="20.25" customHeight="1" x14ac:dyDescent="0.4">
      <c r="AY207" s="257" t="s">
        <v>141</v>
      </c>
      <c r="AZ207" s="257"/>
      <c r="BB207" s="41">
        <f t="shared" si="21"/>
        <v>0</v>
      </c>
      <c r="BC207" s="41"/>
      <c r="BD207" s="41"/>
      <c r="BE207" s="41"/>
      <c r="BF207" s="42" t="str">
        <f t="shared" si="22"/>
        <v/>
      </c>
      <c r="BG207" s="43" t="str">
        <f t="shared" si="23"/>
        <v>0</v>
      </c>
      <c r="BH207" s="43" t="b">
        <f t="shared" si="20"/>
        <v>0</v>
      </c>
      <c r="BI207" s="40"/>
      <c r="BJ207" s="40"/>
      <c r="BK207" s="40"/>
      <c r="BL207" s="40"/>
      <c r="BM207" s="40"/>
      <c r="BN207" s="40"/>
      <c r="BO207" s="40"/>
    </row>
    <row r="208" spans="51:67" ht="20.25" customHeight="1" x14ac:dyDescent="0.4">
      <c r="AY208" s="257" t="s">
        <v>141</v>
      </c>
      <c r="AZ208" s="257"/>
      <c r="BB208" s="41">
        <f t="shared" si="21"/>
        <v>0</v>
      </c>
      <c r="BC208" s="41"/>
      <c r="BD208" s="41"/>
      <c r="BE208" s="41"/>
      <c r="BF208" s="42" t="str">
        <f t="shared" si="22"/>
        <v/>
      </c>
      <c r="BG208" s="43" t="str">
        <f t="shared" si="23"/>
        <v>0</v>
      </c>
      <c r="BH208" s="43" t="b">
        <f t="shared" ref="BH208:BH271" si="24">IF(AY208="BUENO","100",
IF(AY208="MALO","0",
IF(AY208="REGULAR","75",
IF(AY208="","0"))))</f>
        <v>0</v>
      </c>
      <c r="BI208" s="40"/>
      <c r="BJ208" s="40"/>
      <c r="BK208" s="40"/>
      <c r="BL208" s="40"/>
      <c r="BM208" s="40"/>
      <c r="BN208" s="40"/>
      <c r="BO208" s="40"/>
    </row>
    <row r="209" spans="51:67" ht="20.25" customHeight="1" x14ac:dyDescent="0.4">
      <c r="AY209" s="257" t="s">
        <v>141</v>
      </c>
      <c r="AZ209" s="257"/>
      <c r="BB209" s="41">
        <f t="shared" si="21"/>
        <v>0</v>
      </c>
      <c r="BC209" s="41"/>
      <c r="BD209" s="41"/>
      <c r="BE209" s="41"/>
      <c r="BF209" s="42" t="str">
        <f t="shared" si="22"/>
        <v/>
      </c>
      <c r="BG209" s="43" t="str">
        <f t="shared" si="23"/>
        <v>0</v>
      </c>
      <c r="BH209" s="43" t="b">
        <f t="shared" si="24"/>
        <v>0</v>
      </c>
      <c r="BI209" s="40"/>
      <c r="BJ209" s="40"/>
      <c r="BK209" s="40"/>
      <c r="BL209" s="40"/>
      <c r="BM209" s="40"/>
      <c r="BN209" s="40"/>
      <c r="BO209" s="40"/>
    </row>
    <row r="210" spans="51:67" ht="20.25" customHeight="1" x14ac:dyDescent="0.4">
      <c r="AY210" s="257" t="s">
        <v>141</v>
      </c>
      <c r="AZ210" s="257"/>
      <c r="BB210" s="41">
        <f t="shared" si="21"/>
        <v>0</v>
      </c>
      <c r="BC210" s="41"/>
      <c r="BD210" s="41"/>
      <c r="BE210" s="41"/>
      <c r="BF210" s="42" t="str">
        <f t="shared" si="22"/>
        <v/>
      </c>
      <c r="BG210" s="43" t="str">
        <f t="shared" si="23"/>
        <v>0</v>
      </c>
      <c r="BH210" s="43" t="b">
        <f t="shared" si="24"/>
        <v>0</v>
      </c>
      <c r="BI210" s="40"/>
      <c r="BJ210" s="40"/>
      <c r="BK210" s="40"/>
      <c r="BL210" s="40"/>
      <c r="BM210" s="40"/>
      <c r="BN210" s="40"/>
      <c r="BO210" s="40"/>
    </row>
    <row r="211" spans="51:67" ht="20.25" customHeight="1" x14ac:dyDescent="0.4">
      <c r="AY211" s="257" t="s">
        <v>141</v>
      </c>
      <c r="AZ211" s="257"/>
      <c r="BB211" s="41">
        <f t="shared" si="21"/>
        <v>0</v>
      </c>
      <c r="BC211" s="41"/>
      <c r="BD211" s="41"/>
      <c r="BE211" s="41"/>
      <c r="BF211" s="42" t="str">
        <f t="shared" si="22"/>
        <v/>
      </c>
      <c r="BG211" s="43" t="str">
        <f t="shared" si="23"/>
        <v>0</v>
      </c>
      <c r="BH211" s="43" t="b">
        <f t="shared" si="24"/>
        <v>0</v>
      </c>
      <c r="BI211" s="40"/>
      <c r="BJ211" s="40"/>
      <c r="BK211" s="40"/>
      <c r="BL211" s="40"/>
      <c r="BM211" s="40"/>
      <c r="BN211" s="40"/>
      <c r="BO211" s="40"/>
    </row>
    <row r="212" spans="51:67" ht="20.25" customHeight="1" x14ac:dyDescent="0.4">
      <c r="AY212" s="257" t="s">
        <v>141</v>
      </c>
      <c r="AZ212" s="257"/>
      <c r="BB212" s="41">
        <f t="shared" si="21"/>
        <v>0</v>
      </c>
      <c r="BC212" s="41"/>
      <c r="BD212" s="41"/>
      <c r="BE212" s="41"/>
      <c r="BF212" s="42" t="str">
        <f t="shared" si="22"/>
        <v/>
      </c>
      <c r="BG212" s="43" t="str">
        <f t="shared" si="23"/>
        <v>0</v>
      </c>
      <c r="BH212" s="43" t="b">
        <f t="shared" si="24"/>
        <v>0</v>
      </c>
      <c r="BI212" s="40"/>
      <c r="BJ212" s="40"/>
      <c r="BK212" s="40"/>
      <c r="BL212" s="40"/>
      <c r="BM212" s="40"/>
      <c r="BN212" s="40"/>
      <c r="BO212" s="40"/>
    </row>
    <row r="213" spans="51:67" ht="20.25" customHeight="1" x14ac:dyDescent="0.4">
      <c r="AY213" s="257" t="s">
        <v>141</v>
      </c>
      <c r="AZ213" s="257"/>
      <c r="BB213" s="41">
        <f t="shared" si="21"/>
        <v>0</v>
      </c>
      <c r="BC213" s="41"/>
      <c r="BD213" s="41"/>
      <c r="BE213" s="41"/>
      <c r="BF213" s="42" t="str">
        <f t="shared" si="22"/>
        <v/>
      </c>
      <c r="BG213" s="43" t="str">
        <f t="shared" si="23"/>
        <v>0</v>
      </c>
      <c r="BH213" s="43" t="b">
        <f t="shared" si="24"/>
        <v>0</v>
      </c>
      <c r="BI213" s="40"/>
      <c r="BJ213" s="40"/>
      <c r="BK213" s="40"/>
      <c r="BL213" s="40"/>
      <c r="BM213" s="40"/>
      <c r="BN213" s="40"/>
      <c r="BO213" s="40"/>
    </row>
    <row r="214" spans="51:67" ht="20.25" customHeight="1" x14ac:dyDescent="0.4">
      <c r="AY214" s="257" t="s">
        <v>141</v>
      </c>
      <c r="AZ214" s="257"/>
      <c r="BB214" s="41">
        <f t="shared" si="21"/>
        <v>0</v>
      </c>
      <c r="BC214" s="41"/>
      <c r="BD214" s="41"/>
      <c r="BE214" s="41"/>
      <c r="BF214" s="42" t="str">
        <f t="shared" si="22"/>
        <v/>
      </c>
      <c r="BG214" s="43" t="str">
        <f t="shared" si="23"/>
        <v>0</v>
      </c>
      <c r="BH214" s="43" t="b">
        <f t="shared" si="24"/>
        <v>0</v>
      </c>
      <c r="BI214" s="40"/>
      <c r="BJ214" s="40"/>
      <c r="BK214" s="40"/>
      <c r="BL214" s="40"/>
      <c r="BM214" s="40"/>
      <c r="BN214" s="40"/>
      <c r="BO214" s="40"/>
    </row>
    <row r="215" spans="51:67" ht="20.25" customHeight="1" x14ac:dyDescent="0.4">
      <c r="AY215" s="257" t="s">
        <v>141</v>
      </c>
      <c r="AZ215" s="257"/>
      <c r="BB215" s="41">
        <f t="shared" si="21"/>
        <v>0</v>
      </c>
      <c r="BC215" s="41"/>
      <c r="BD215" s="41"/>
      <c r="BE215" s="41"/>
      <c r="BF215" s="42" t="str">
        <f t="shared" si="22"/>
        <v/>
      </c>
      <c r="BG215" s="43" t="str">
        <f t="shared" si="23"/>
        <v>0</v>
      </c>
      <c r="BH215" s="43" t="b">
        <f t="shared" si="24"/>
        <v>0</v>
      </c>
      <c r="BI215" s="40"/>
      <c r="BJ215" s="40"/>
      <c r="BK215" s="40"/>
      <c r="BL215" s="40"/>
      <c r="BM215" s="40"/>
      <c r="BN215" s="40"/>
      <c r="BO215" s="40"/>
    </row>
    <row r="216" spans="51:67" ht="20.25" customHeight="1" x14ac:dyDescent="0.4">
      <c r="AY216" s="257" t="s">
        <v>141</v>
      </c>
      <c r="AZ216" s="257"/>
      <c r="BB216" s="41">
        <f t="shared" si="21"/>
        <v>0</v>
      </c>
      <c r="BC216" s="41"/>
      <c r="BD216" s="41"/>
      <c r="BE216" s="41"/>
      <c r="BF216" s="42" t="str">
        <f t="shared" si="22"/>
        <v/>
      </c>
      <c r="BG216" s="43" t="str">
        <f t="shared" si="23"/>
        <v>0</v>
      </c>
      <c r="BH216" s="43" t="b">
        <f t="shared" si="24"/>
        <v>0</v>
      </c>
      <c r="BI216" s="40"/>
      <c r="BJ216" s="40"/>
      <c r="BK216" s="40"/>
      <c r="BL216" s="40"/>
      <c r="BM216" s="40"/>
      <c r="BN216" s="40"/>
      <c r="BO216" s="40"/>
    </row>
    <row r="217" spans="51:67" ht="20.25" customHeight="1" x14ac:dyDescent="0.4">
      <c r="AY217" s="257" t="s">
        <v>141</v>
      </c>
      <c r="AZ217" s="257"/>
      <c r="BB217" s="41">
        <f t="shared" si="21"/>
        <v>0</v>
      </c>
      <c r="BC217" s="41"/>
      <c r="BD217" s="41"/>
      <c r="BE217" s="41"/>
      <c r="BF217" s="42" t="str">
        <f t="shared" si="22"/>
        <v/>
      </c>
      <c r="BG217" s="43" t="str">
        <f t="shared" si="23"/>
        <v>0</v>
      </c>
      <c r="BH217" s="43" t="b">
        <f t="shared" si="24"/>
        <v>0</v>
      </c>
      <c r="BI217" s="40"/>
      <c r="BJ217" s="40"/>
      <c r="BK217" s="40"/>
      <c r="BL217" s="40"/>
      <c r="BM217" s="40"/>
      <c r="BN217" s="40"/>
      <c r="BO217" s="40"/>
    </row>
    <row r="218" spans="51:67" ht="20.25" customHeight="1" x14ac:dyDescent="0.4">
      <c r="AY218" s="257" t="s">
        <v>141</v>
      </c>
      <c r="AZ218" s="257"/>
      <c r="BB218" s="41">
        <f t="shared" si="21"/>
        <v>0</v>
      </c>
      <c r="BC218" s="41"/>
      <c r="BD218" s="41"/>
      <c r="BE218" s="41"/>
      <c r="BF218" s="42" t="str">
        <f t="shared" si="22"/>
        <v/>
      </c>
      <c r="BG218" s="43" t="str">
        <f t="shared" si="23"/>
        <v>0</v>
      </c>
      <c r="BH218" s="43" t="b">
        <f t="shared" si="24"/>
        <v>0</v>
      </c>
      <c r="BI218" s="40"/>
      <c r="BJ218" s="40"/>
      <c r="BK218" s="40"/>
      <c r="BL218" s="40"/>
      <c r="BM218" s="40"/>
      <c r="BN218" s="40"/>
      <c r="BO218" s="40"/>
    </row>
    <row r="219" spans="51:67" ht="20.25" customHeight="1" x14ac:dyDescent="0.4">
      <c r="AY219" s="257" t="s">
        <v>141</v>
      </c>
      <c r="AZ219" s="257"/>
      <c r="BB219" s="41">
        <f t="shared" si="21"/>
        <v>0</v>
      </c>
      <c r="BC219" s="41"/>
      <c r="BD219" s="41"/>
      <c r="BE219" s="41"/>
      <c r="BF219" s="42" t="str">
        <f t="shared" si="22"/>
        <v/>
      </c>
      <c r="BG219" s="43" t="str">
        <f t="shared" si="23"/>
        <v>0</v>
      </c>
      <c r="BH219" s="43" t="b">
        <f t="shared" si="24"/>
        <v>0</v>
      </c>
      <c r="BI219" s="40"/>
      <c r="BJ219" s="40"/>
      <c r="BK219" s="40"/>
      <c r="BL219" s="40"/>
      <c r="BM219" s="40"/>
      <c r="BN219" s="40"/>
      <c r="BO219" s="40"/>
    </row>
    <row r="220" spans="51:67" ht="20.25" customHeight="1" x14ac:dyDescent="0.4">
      <c r="AY220" s="257" t="s">
        <v>141</v>
      </c>
      <c r="AZ220" s="257"/>
      <c r="BB220" s="41">
        <f t="shared" si="21"/>
        <v>0</v>
      </c>
      <c r="BC220" s="41"/>
      <c r="BD220" s="41"/>
      <c r="BE220" s="41"/>
      <c r="BF220" s="42" t="str">
        <f t="shared" si="22"/>
        <v/>
      </c>
      <c r="BG220" s="43" t="str">
        <f t="shared" si="23"/>
        <v>0</v>
      </c>
      <c r="BH220" s="43" t="b">
        <f t="shared" si="24"/>
        <v>0</v>
      </c>
      <c r="BI220" s="40"/>
      <c r="BJ220" s="40"/>
      <c r="BK220" s="40"/>
      <c r="BL220" s="40"/>
      <c r="BM220" s="40"/>
      <c r="BN220" s="40"/>
      <c r="BO220" s="40"/>
    </row>
    <row r="221" spans="51:67" ht="20.25" customHeight="1" x14ac:dyDescent="0.4">
      <c r="AY221" s="257" t="s">
        <v>141</v>
      </c>
      <c r="AZ221" s="257"/>
      <c r="BB221" s="41">
        <f t="shared" si="21"/>
        <v>0</v>
      </c>
      <c r="BC221" s="41"/>
      <c r="BD221" s="41"/>
      <c r="BE221" s="41"/>
      <c r="BF221" s="42" t="str">
        <f t="shared" si="22"/>
        <v/>
      </c>
      <c r="BG221" s="43" t="str">
        <f t="shared" si="23"/>
        <v>0</v>
      </c>
      <c r="BH221" s="43" t="b">
        <f t="shared" si="24"/>
        <v>0</v>
      </c>
      <c r="BI221" s="40"/>
      <c r="BJ221" s="40"/>
      <c r="BK221" s="40"/>
      <c r="BL221" s="40"/>
      <c r="BM221" s="40"/>
      <c r="BN221" s="40"/>
      <c r="BO221" s="40"/>
    </row>
    <row r="222" spans="51:67" ht="20.25" customHeight="1" x14ac:dyDescent="0.4">
      <c r="AY222" s="257" t="s">
        <v>141</v>
      </c>
      <c r="AZ222" s="257"/>
      <c r="BB222" s="41">
        <f t="shared" si="21"/>
        <v>0</v>
      </c>
      <c r="BC222" s="41"/>
      <c r="BD222" s="41"/>
      <c r="BE222" s="41"/>
      <c r="BF222" s="42" t="str">
        <f t="shared" si="22"/>
        <v/>
      </c>
      <c r="BG222" s="43" t="str">
        <f t="shared" si="23"/>
        <v>0</v>
      </c>
      <c r="BH222" s="43" t="b">
        <f t="shared" si="24"/>
        <v>0</v>
      </c>
      <c r="BI222" s="40"/>
      <c r="BJ222" s="40"/>
      <c r="BK222" s="40"/>
      <c r="BL222" s="40"/>
      <c r="BM222" s="40"/>
      <c r="BN222" s="40"/>
      <c r="BO222" s="40"/>
    </row>
    <row r="223" spans="51:67" ht="20.25" customHeight="1" x14ac:dyDescent="0.4">
      <c r="AY223" s="257" t="s">
        <v>141</v>
      </c>
      <c r="AZ223" s="257"/>
      <c r="BB223" s="41">
        <f t="shared" si="21"/>
        <v>0</v>
      </c>
      <c r="BC223" s="41"/>
      <c r="BD223" s="41"/>
      <c r="BE223" s="41"/>
      <c r="BF223" s="42" t="str">
        <f t="shared" si="22"/>
        <v/>
      </c>
      <c r="BG223" s="43" t="str">
        <f t="shared" si="23"/>
        <v>0</v>
      </c>
      <c r="BH223" s="43" t="b">
        <f t="shared" si="24"/>
        <v>0</v>
      </c>
      <c r="BI223" s="40"/>
      <c r="BJ223" s="40"/>
      <c r="BK223" s="40"/>
      <c r="BL223" s="40"/>
      <c r="BM223" s="40"/>
      <c r="BN223" s="40"/>
      <c r="BO223" s="40"/>
    </row>
    <row r="224" spans="51:67" ht="20.25" customHeight="1" x14ac:dyDescent="0.4">
      <c r="AY224" s="257" t="s">
        <v>141</v>
      </c>
      <c r="AZ224" s="257"/>
      <c r="BB224" s="41">
        <f t="shared" si="21"/>
        <v>0</v>
      </c>
      <c r="BC224" s="41"/>
      <c r="BD224" s="41"/>
      <c r="BE224" s="41"/>
      <c r="BF224" s="42" t="str">
        <f t="shared" si="22"/>
        <v/>
      </c>
      <c r="BG224" s="43" t="str">
        <f t="shared" si="23"/>
        <v>0</v>
      </c>
      <c r="BH224" s="43" t="b">
        <f t="shared" si="24"/>
        <v>0</v>
      </c>
      <c r="BI224" s="40"/>
      <c r="BJ224" s="40"/>
      <c r="BK224" s="40"/>
      <c r="BL224" s="40"/>
      <c r="BM224" s="40"/>
      <c r="BN224" s="40"/>
      <c r="BO224" s="40"/>
    </row>
    <row r="225" spans="51:67" ht="20.25" customHeight="1" x14ac:dyDescent="0.4">
      <c r="AY225" s="257" t="s">
        <v>141</v>
      </c>
      <c r="AZ225" s="257"/>
      <c r="BB225" s="41">
        <f t="shared" si="21"/>
        <v>0</v>
      </c>
      <c r="BC225" s="41"/>
      <c r="BD225" s="41"/>
      <c r="BE225" s="41"/>
      <c r="BF225" s="42" t="str">
        <f t="shared" si="22"/>
        <v/>
      </c>
      <c r="BG225" s="43" t="str">
        <f t="shared" si="23"/>
        <v>0</v>
      </c>
      <c r="BH225" s="43" t="b">
        <f t="shared" si="24"/>
        <v>0</v>
      </c>
      <c r="BI225" s="40"/>
      <c r="BJ225" s="40"/>
      <c r="BK225" s="40"/>
      <c r="BL225" s="40"/>
      <c r="BM225" s="40"/>
      <c r="BN225" s="40"/>
      <c r="BO225" s="40"/>
    </row>
    <row r="226" spans="51:67" ht="20.25" customHeight="1" x14ac:dyDescent="0.4">
      <c r="AY226" s="257" t="s">
        <v>141</v>
      </c>
      <c r="AZ226" s="257"/>
      <c r="BB226" s="41">
        <f t="shared" si="21"/>
        <v>0</v>
      </c>
      <c r="BC226" s="41"/>
      <c r="BD226" s="41"/>
      <c r="BE226" s="41"/>
      <c r="BF226" s="42" t="str">
        <f t="shared" si="22"/>
        <v/>
      </c>
      <c r="BG226" s="43" t="str">
        <f t="shared" si="23"/>
        <v>0</v>
      </c>
      <c r="BH226" s="43" t="b">
        <f t="shared" si="24"/>
        <v>0</v>
      </c>
      <c r="BI226" s="40"/>
      <c r="BJ226" s="40"/>
      <c r="BK226" s="40"/>
      <c r="BL226" s="40"/>
      <c r="BM226" s="40"/>
      <c r="BN226" s="40"/>
      <c r="BO226" s="40"/>
    </row>
    <row r="227" spans="51:67" ht="20.25" customHeight="1" x14ac:dyDescent="0.4">
      <c r="AY227" s="257" t="s">
        <v>141</v>
      </c>
      <c r="AZ227" s="257"/>
      <c r="BB227" s="41">
        <f t="shared" si="21"/>
        <v>0</v>
      </c>
      <c r="BC227" s="41"/>
      <c r="BD227" s="41"/>
      <c r="BE227" s="41"/>
      <c r="BF227" s="42" t="str">
        <f t="shared" si="22"/>
        <v/>
      </c>
      <c r="BG227" s="43" t="str">
        <f t="shared" si="23"/>
        <v>0</v>
      </c>
      <c r="BH227" s="43" t="b">
        <f t="shared" si="24"/>
        <v>0</v>
      </c>
      <c r="BI227" s="40"/>
      <c r="BJ227" s="40"/>
      <c r="BK227" s="40"/>
      <c r="BL227" s="40"/>
      <c r="BM227" s="40"/>
      <c r="BN227" s="40"/>
      <c r="BO227" s="40"/>
    </row>
    <row r="228" spans="51:67" ht="20.25" customHeight="1" x14ac:dyDescent="0.4">
      <c r="AY228" s="257" t="s">
        <v>141</v>
      </c>
      <c r="AZ228" s="257"/>
      <c r="BB228" s="41">
        <f t="shared" si="21"/>
        <v>0</v>
      </c>
      <c r="BC228" s="41"/>
      <c r="BD228" s="41"/>
      <c r="BE228" s="41"/>
      <c r="BF228" s="42" t="str">
        <f t="shared" si="22"/>
        <v/>
      </c>
      <c r="BG228" s="43" t="str">
        <f t="shared" si="23"/>
        <v>0</v>
      </c>
      <c r="BH228" s="43" t="b">
        <f t="shared" si="24"/>
        <v>0</v>
      </c>
      <c r="BI228" s="40"/>
      <c r="BJ228" s="40"/>
      <c r="BK228" s="40"/>
      <c r="BL228" s="40"/>
      <c r="BM228" s="40"/>
      <c r="BN228" s="40"/>
      <c r="BO228" s="40"/>
    </row>
    <row r="229" spans="51:67" ht="20.25" customHeight="1" x14ac:dyDescent="0.4">
      <c r="AY229" s="257" t="s">
        <v>141</v>
      </c>
      <c r="AZ229" s="257"/>
      <c r="BB229" s="41">
        <f t="shared" si="21"/>
        <v>0</v>
      </c>
      <c r="BC229" s="41"/>
      <c r="BD229" s="41"/>
      <c r="BE229" s="41"/>
      <c r="BF229" s="42" t="str">
        <f t="shared" si="22"/>
        <v/>
      </c>
      <c r="BG229" s="43" t="str">
        <f t="shared" si="23"/>
        <v>0</v>
      </c>
      <c r="BH229" s="43" t="b">
        <f t="shared" si="24"/>
        <v>0</v>
      </c>
      <c r="BI229" s="40"/>
      <c r="BJ229" s="40"/>
      <c r="BK229" s="40"/>
      <c r="BL229" s="40"/>
      <c r="BM229" s="40"/>
      <c r="BN229" s="40"/>
      <c r="BO229" s="40"/>
    </row>
    <row r="230" spans="51:67" ht="20.25" customHeight="1" x14ac:dyDescent="0.4">
      <c r="AY230" s="257" t="s">
        <v>141</v>
      </c>
      <c r="AZ230" s="257"/>
      <c r="BB230" s="41">
        <f t="shared" si="21"/>
        <v>0</v>
      </c>
      <c r="BC230" s="41"/>
      <c r="BD230" s="41"/>
      <c r="BE230" s="41"/>
      <c r="BF230" s="42" t="str">
        <f t="shared" si="22"/>
        <v/>
      </c>
      <c r="BG230" s="43" t="str">
        <f t="shared" si="23"/>
        <v>0</v>
      </c>
      <c r="BH230" s="43" t="b">
        <f t="shared" si="24"/>
        <v>0</v>
      </c>
      <c r="BI230" s="40"/>
      <c r="BJ230" s="40"/>
      <c r="BK230" s="40"/>
      <c r="BL230" s="40"/>
      <c r="BM230" s="40"/>
      <c r="BN230" s="40"/>
      <c r="BO230" s="40"/>
    </row>
    <row r="231" spans="51:67" ht="20.25" customHeight="1" x14ac:dyDescent="0.4">
      <c r="AY231" s="257" t="s">
        <v>141</v>
      </c>
      <c r="AZ231" s="257"/>
      <c r="BB231" s="41">
        <f t="shared" si="21"/>
        <v>0</v>
      </c>
      <c r="BC231" s="41"/>
      <c r="BD231" s="41"/>
      <c r="BE231" s="41"/>
      <c r="BF231" s="42" t="str">
        <f t="shared" si="22"/>
        <v/>
      </c>
      <c r="BG231" s="43" t="str">
        <f t="shared" si="23"/>
        <v>0</v>
      </c>
      <c r="BH231" s="43" t="b">
        <f t="shared" si="24"/>
        <v>0</v>
      </c>
      <c r="BI231" s="40"/>
      <c r="BJ231" s="40"/>
      <c r="BK231" s="40"/>
      <c r="BL231" s="40"/>
      <c r="BM231" s="40"/>
      <c r="BN231" s="40"/>
      <c r="BO231" s="40"/>
    </row>
    <row r="232" spans="51:67" ht="20.25" customHeight="1" x14ac:dyDescent="0.4">
      <c r="AY232" s="257" t="s">
        <v>141</v>
      </c>
      <c r="AZ232" s="257"/>
      <c r="BB232" s="41">
        <f t="shared" si="21"/>
        <v>0</v>
      </c>
      <c r="BC232" s="41"/>
      <c r="BD232" s="41"/>
      <c r="BE232" s="41"/>
      <c r="BF232" s="42" t="str">
        <f t="shared" si="22"/>
        <v/>
      </c>
      <c r="BG232" s="43" t="str">
        <f t="shared" si="23"/>
        <v>0</v>
      </c>
      <c r="BH232" s="43" t="b">
        <f t="shared" si="24"/>
        <v>0</v>
      </c>
      <c r="BI232" s="40"/>
      <c r="BJ232" s="40"/>
      <c r="BK232" s="40"/>
      <c r="BL232" s="40"/>
      <c r="BM232" s="40"/>
      <c r="BN232" s="40"/>
      <c r="BO232" s="40"/>
    </row>
    <row r="233" spans="51:67" ht="20.25" customHeight="1" x14ac:dyDescent="0.4">
      <c r="AY233" s="257" t="s">
        <v>141</v>
      </c>
      <c r="AZ233" s="257"/>
      <c r="BB233" s="41">
        <f t="shared" si="21"/>
        <v>0</v>
      </c>
      <c r="BC233" s="41"/>
      <c r="BD233" s="41"/>
      <c r="BE233" s="41"/>
      <c r="BF233" s="42" t="str">
        <f t="shared" si="22"/>
        <v/>
      </c>
      <c r="BG233" s="43" t="str">
        <f t="shared" si="23"/>
        <v>0</v>
      </c>
      <c r="BH233" s="43" t="b">
        <f t="shared" si="24"/>
        <v>0</v>
      </c>
      <c r="BI233" s="40"/>
      <c r="BJ233" s="40"/>
      <c r="BK233" s="40"/>
      <c r="BL233" s="40"/>
      <c r="BM233" s="40"/>
      <c r="BN233" s="40"/>
      <c r="BO233" s="40"/>
    </row>
    <row r="234" spans="51:67" ht="20.25" customHeight="1" x14ac:dyDescent="0.4">
      <c r="AY234" s="257" t="s">
        <v>141</v>
      </c>
      <c r="AZ234" s="257"/>
      <c r="BB234" s="41">
        <f t="shared" si="21"/>
        <v>0</v>
      </c>
      <c r="BC234" s="41"/>
      <c r="BD234" s="41"/>
      <c r="BE234" s="41"/>
      <c r="BF234" s="42" t="str">
        <f t="shared" si="22"/>
        <v/>
      </c>
      <c r="BG234" s="43" t="str">
        <f t="shared" si="23"/>
        <v>0</v>
      </c>
      <c r="BH234" s="43" t="b">
        <f t="shared" si="24"/>
        <v>0</v>
      </c>
      <c r="BI234" s="40"/>
      <c r="BJ234" s="40"/>
      <c r="BK234" s="40"/>
      <c r="BL234" s="40"/>
      <c r="BM234" s="40"/>
      <c r="BN234" s="40"/>
      <c r="BO234" s="40"/>
    </row>
    <row r="235" spans="51:67" ht="20.25" customHeight="1" x14ac:dyDescent="0.4">
      <c r="AY235" s="257" t="s">
        <v>141</v>
      </c>
      <c r="AZ235" s="257"/>
      <c r="BB235" s="41">
        <f t="shared" si="21"/>
        <v>0</v>
      </c>
      <c r="BC235" s="41"/>
      <c r="BD235" s="41"/>
      <c r="BE235" s="41"/>
      <c r="BF235" s="42" t="str">
        <f t="shared" si="22"/>
        <v/>
      </c>
      <c r="BG235" s="43" t="str">
        <f t="shared" si="23"/>
        <v>0</v>
      </c>
      <c r="BH235" s="43" t="b">
        <f t="shared" si="24"/>
        <v>0</v>
      </c>
      <c r="BI235" s="40"/>
      <c r="BJ235" s="40"/>
      <c r="BK235" s="40"/>
      <c r="BL235" s="40"/>
      <c r="BM235" s="40"/>
      <c r="BN235" s="40"/>
      <c r="BO235" s="40"/>
    </row>
    <row r="236" spans="51:67" ht="20.25" customHeight="1" x14ac:dyDescent="0.4">
      <c r="AY236" s="257" t="s">
        <v>141</v>
      </c>
      <c r="AZ236" s="257"/>
      <c r="BB236" s="41">
        <f t="shared" si="21"/>
        <v>0</v>
      </c>
      <c r="BC236" s="41"/>
      <c r="BD236" s="41"/>
      <c r="BE236" s="41"/>
      <c r="BF236" s="42" t="str">
        <f t="shared" si="22"/>
        <v/>
      </c>
      <c r="BG236" s="43" t="str">
        <f t="shared" si="23"/>
        <v>0</v>
      </c>
      <c r="BH236" s="43" t="b">
        <f t="shared" si="24"/>
        <v>0</v>
      </c>
      <c r="BI236" s="40"/>
      <c r="BJ236" s="40"/>
      <c r="BK236" s="40"/>
      <c r="BL236" s="40"/>
      <c r="BM236" s="40"/>
      <c r="BN236" s="40"/>
      <c r="BO236" s="40"/>
    </row>
    <row r="237" spans="51:67" ht="20.25" customHeight="1" x14ac:dyDescent="0.4">
      <c r="AY237" s="257" t="s">
        <v>141</v>
      </c>
      <c r="AZ237" s="257"/>
      <c r="BB237" s="41">
        <f t="shared" si="21"/>
        <v>0</v>
      </c>
      <c r="BC237" s="41"/>
      <c r="BD237" s="41"/>
      <c r="BE237" s="41"/>
      <c r="BF237" s="42" t="str">
        <f t="shared" si="22"/>
        <v/>
      </c>
      <c r="BG237" s="43" t="str">
        <f t="shared" si="23"/>
        <v>0</v>
      </c>
      <c r="BH237" s="43" t="b">
        <f t="shared" si="24"/>
        <v>0</v>
      </c>
      <c r="BI237" s="40"/>
      <c r="BJ237" s="40"/>
      <c r="BK237" s="40"/>
      <c r="BL237" s="40"/>
      <c r="BM237" s="40"/>
      <c r="BN237" s="40"/>
      <c r="BO237" s="40"/>
    </row>
    <row r="238" spans="51:67" ht="20.25" customHeight="1" x14ac:dyDescent="0.4">
      <c r="AY238" s="257" t="s">
        <v>141</v>
      </c>
      <c r="AZ238" s="257"/>
      <c r="BB238" s="41">
        <f t="shared" si="21"/>
        <v>0</v>
      </c>
      <c r="BC238" s="41"/>
      <c r="BD238" s="41"/>
      <c r="BE238" s="41"/>
      <c r="BF238" s="42" t="str">
        <f t="shared" si="22"/>
        <v/>
      </c>
      <c r="BG238" s="43" t="str">
        <f t="shared" si="23"/>
        <v>0</v>
      </c>
      <c r="BH238" s="43" t="b">
        <f t="shared" si="24"/>
        <v>0</v>
      </c>
      <c r="BI238" s="40"/>
      <c r="BJ238" s="40"/>
      <c r="BK238" s="40"/>
      <c r="BL238" s="40"/>
      <c r="BM238" s="40"/>
      <c r="BN238" s="40"/>
      <c r="BO238" s="40"/>
    </row>
    <row r="239" spans="51:67" ht="20.25" customHeight="1" x14ac:dyDescent="0.4">
      <c r="AY239" s="257" t="s">
        <v>141</v>
      </c>
      <c r="AZ239" s="257"/>
      <c r="BB239" s="41">
        <f t="shared" si="21"/>
        <v>0</v>
      </c>
      <c r="BC239" s="41"/>
      <c r="BD239" s="41"/>
      <c r="BE239" s="41"/>
      <c r="BF239" s="42" t="str">
        <f t="shared" si="22"/>
        <v/>
      </c>
      <c r="BG239" s="43" t="str">
        <f t="shared" si="23"/>
        <v>0</v>
      </c>
      <c r="BH239" s="43" t="b">
        <f t="shared" si="24"/>
        <v>0</v>
      </c>
      <c r="BI239" s="40"/>
      <c r="BJ239" s="40"/>
      <c r="BK239" s="40"/>
      <c r="BL239" s="40"/>
      <c r="BM239" s="40"/>
      <c r="BN239" s="40"/>
      <c r="BO239" s="40"/>
    </row>
    <row r="240" spans="51:67" ht="20.25" customHeight="1" x14ac:dyDescent="0.4">
      <c r="AY240" s="257" t="s">
        <v>141</v>
      </c>
      <c r="AZ240" s="257"/>
      <c r="BB240" s="41">
        <f t="shared" si="21"/>
        <v>0</v>
      </c>
      <c r="BC240" s="41"/>
      <c r="BD240" s="41"/>
      <c r="BE240" s="41"/>
      <c r="BF240" s="42" t="str">
        <f t="shared" si="22"/>
        <v/>
      </c>
      <c r="BG240" s="43" t="str">
        <f t="shared" si="23"/>
        <v>0</v>
      </c>
      <c r="BH240" s="43" t="b">
        <f t="shared" si="24"/>
        <v>0</v>
      </c>
      <c r="BI240" s="40"/>
      <c r="BJ240" s="40"/>
      <c r="BK240" s="40"/>
      <c r="BL240" s="40"/>
      <c r="BM240" s="40"/>
      <c r="BN240" s="40"/>
      <c r="BO240" s="40"/>
    </row>
    <row r="241" spans="51:67" ht="20.25" customHeight="1" x14ac:dyDescent="0.4">
      <c r="AY241" s="257" t="s">
        <v>141</v>
      </c>
      <c r="AZ241" s="257"/>
      <c r="BB241" s="41">
        <f t="shared" si="21"/>
        <v>0</v>
      </c>
      <c r="BC241" s="41"/>
      <c r="BD241" s="41"/>
      <c r="BE241" s="41"/>
      <c r="BF241" s="42" t="str">
        <f t="shared" si="22"/>
        <v/>
      </c>
      <c r="BG241" s="43" t="str">
        <f t="shared" si="23"/>
        <v>0</v>
      </c>
      <c r="BH241" s="43" t="b">
        <f t="shared" si="24"/>
        <v>0</v>
      </c>
      <c r="BI241" s="40"/>
      <c r="BJ241" s="40"/>
      <c r="BK241" s="40"/>
      <c r="BL241" s="40"/>
      <c r="BM241" s="40"/>
      <c r="BN241" s="40"/>
      <c r="BO241" s="40"/>
    </row>
    <row r="242" spans="51:67" ht="20.25" customHeight="1" x14ac:dyDescent="0.4">
      <c r="AY242" s="257" t="s">
        <v>141</v>
      </c>
      <c r="AZ242" s="257"/>
      <c r="BB242" s="41">
        <f t="shared" si="21"/>
        <v>0</v>
      </c>
      <c r="BC242" s="41"/>
      <c r="BD242" s="41"/>
      <c r="BE242" s="41"/>
      <c r="BF242" s="42" t="str">
        <f t="shared" si="22"/>
        <v/>
      </c>
      <c r="BG242" s="43" t="str">
        <f t="shared" si="23"/>
        <v>0</v>
      </c>
      <c r="BH242" s="43" t="b">
        <f t="shared" si="24"/>
        <v>0</v>
      </c>
      <c r="BI242" s="40"/>
      <c r="BJ242" s="40"/>
      <c r="BK242" s="40"/>
      <c r="BL242" s="40"/>
      <c r="BM242" s="40"/>
      <c r="BN242" s="40"/>
      <c r="BO242" s="40"/>
    </row>
    <row r="243" spans="51:67" ht="20.25" customHeight="1" x14ac:dyDescent="0.4">
      <c r="AY243" s="257" t="s">
        <v>141</v>
      </c>
      <c r="AZ243" s="257"/>
      <c r="BB243" s="41">
        <f t="shared" si="21"/>
        <v>0</v>
      </c>
      <c r="BC243" s="41"/>
      <c r="BD243" s="41"/>
      <c r="BE243" s="41"/>
      <c r="BF243" s="42" t="str">
        <f t="shared" si="22"/>
        <v/>
      </c>
      <c r="BG243" s="43" t="str">
        <f t="shared" si="23"/>
        <v>0</v>
      </c>
      <c r="BH243" s="43" t="b">
        <f t="shared" si="24"/>
        <v>0</v>
      </c>
      <c r="BI243" s="40"/>
      <c r="BJ243" s="40"/>
      <c r="BK243" s="40"/>
      <c r="BL243" s="40"/>
      <c r="BM243" s="40"/>
      <c r="BN243" s="40"/>
      <c r="BO243" s="40"/>
    </row>
    <row r="244" spans="51:67" ht="20.25" customHeight="1" x14ac:dyDescent="0.4">
      <c r="AY244" s="257" t="s">
        <v>141</v>
      </c>
      <c r="AZ244" s="257"/>
      <c r="BB244" s="41">
        <f t="shared" si="21"/>
        <v>0</v>
      </c>
      <c r="BC244" s="41"/>
      <c r="BD244" s="41"/>
      <c r="BE244" s="41"/>
      <c r="BF244" s="42" t="str">
        <f t="shared" si="22"/>
        <v/>
      </c>
      <c r="BG244" s="43" t="str">
        <f t="shared" si="23"/>
        <v>0</v>
      </c>
      <c r="BH244" s="43" t="b">
        <f t="shared" si="24"/>
        <v>0</v>
      </c>
      <c r="BI244" s="40"/>
      <c r="BJ244" s="40"/>
      <c r="BK244" s="40"/>
      <c r="BL244" s="40"/>
      <c r="BM244" s="40"/>
      <c r="BN244" s="40"/>
      <c r="BO244" s="40"/>
    </row>
    <row r="245" spans="51:67" ht="20.25" customHeight="1" x14ac:dyDescent="0.4">
      <c r="AY245" s="257" t="s">
        <v>141</v>
      </c>
      <c r="AZ245" s="257"/>
      <c r="BB245" s="41">
        <f t="shared" si="21"/>
        <v>0</v>
      </c>
      <c r="BC245" s="41"/>
      <c r="BD245" s="41"/>
      <c r="BE245" s="41"/>
      <c r="BF245" s="42" t="str">
        <f t="shared" si="22"/>
        <v/>
      </c>
      <c r="BG245" s="43" t="str">
        <f t="shared" si="23"/>
        <v>0</v>
      </c>
      <c r="BH245" s="43" t="b">
        <f t="shared" si="24"/>
        <v>0</v>
      </c>
      <c r="BI245" s="40"/>
      <c r="BJ245" s="40"/>
      <c r="BK245" s="40"/>
      <c r="BL245" s="40"/>
      <c r="BM245" s="40"/>
      <c r="BN245" s="40"/>
      <c r="BO245" s="40"/>
    </row>
    <row r="246" spans="51:67" ht="20.25" customHeight="1" x14ac:dyDescent="0.4">
      <c r="AY246" s="257" t="s">
        <v>141</v>
      </c>
      <c r="AZ246" s="257"/>
      <c r="BB246" s="77">
        <f t="shared" si="21"/>
        <v>0</v>
      </c>
      <c r="BC246" s="77"/>
      <c r="BD246" s="77"/>
      <c r="BE246" s="77"/>
      <c r="BF246" s="78" t="str">
        <f t="shared" si="22"/>
        <v/>
      </c>
      <c r="BG246" s="79" t="str">
        <f t="shared" si="23"/>
        <v>0</v>
      </c>
      <c r="BH246" s="79" t="b">
        <f t="shared" si="24"/>
        <v>0</v>
      </c>
    </row>
    <row r="247" spans="51:67" ht="20.25" customHeight="1" x14ac:dyDescent="0.4">
      <c r="AY247" s="257" t="s">
        <v>141</v>
      </c>
      <c r="AZ247" s="257"/>
      <c r="BB247" s="77">
        <f t="shared" si="21"/>
        <v>0</v>
      </c>
      <c r="BC247" s="77"/>
      <c r="BD247" s="77"/>
      <c r="BE247" s="77"/>
      <c r="BF247" s="78" t="str">
        <f t="shared" si="22"/>
        <v/>
      </c>
      <c r="BG247" s="79" t="str">
        <f t="shared" si="23"/>
        <v>0</v>
      </c>
      <c r="BH247" s="79" t="b">
        <f t="shared" si="24"/>
        <v>0</v>
      </c>
    </row>
    <row r="248" spans="51:67" ht="20.25" customHeight="1" x14ac:dyDescent="0.4">
      <c r="AY248" s="257" t="s">
        <v>141</v>
      </c>
      <c r="AZ248" s="257"/>
      <c r="BB248" s="77">
        <f t="shared" si="21"/>
        <v>0</v>
      </c>
      <c r="BC248" s="77"/>
      <c r="BD248" s="77"/>
      <c r="BE248" s="77"/>
      <c r="BF248" s="78" t="str">
        <f t="shared" si="22"/>
        <v/>
      </c>
      <c r="BG248" s="79" t="str">
        <f t="shared" si="23"/>
        <v>0</v>
      </c>
      <c r="BH248" s="79" t="b">
        <f t="shared" si="24"/>
        <v>0</v>
      </c>
    </row>
    <row r="249" spans="51:67" ht="20.25" customHeight="1" x14ac:dyDescent="0.4">
      <c r="AY249" s="257" t="s">
        <v>141</v>
      </c>
      <c r="AZ249" s="257"/>
      <c r="BB249" s="77">
        <f t="shared" si="21"/>
        <v>0</v>
      </c>
      <c r="BC249" s="77"/>
      <c r="BD249" s="77"/>
      <c r="BE249" s="77"/>
      <c r="BF249" s="78" t="str">
        <f t="shared" si="22"/>
        <v/>
      </c>
      <c r="BG249" s="79" t="str">
        <f t="shared" si="23"/>
        <v>0</v>
      </c>
      <c r="BH249" s="79" t="b">
        <f t="shared" si="24"/>
        <v>0</v>
      </c>
    </row>
    <row r="250" spans="51:67" ht="20.25" customHeight="1" x14ac:dyDescent="0.4">
      <c r="AY250" s="257" t="s">
        <v>141</v>
      </c>
      <c r="AZ250" s="257"/>
      <c r="BB250" s="77">
        <f t="shared" si="21"/>
        <v>0</v>
      </c>
      <c r="BC250" s="77"/>
      <c r="BD250" s="77"/>
      <c r="BE250" s="77"/>
      <c r="BF250" s="78" t="str">
        <f t="shared" si="22"/>
        <v/>
      </c>
      <c r="BG250" s="79" t="str">
        <f t="shared" si="23"/>
        <v>0</v>
      </c>
      <c r="BH250" s="79" t="b">
        <f t="shared" si="24"/>
        <v>0</v>
      </c>
    </row>
    <row r="251" spans="51:67" ht="20.25" customHeight="1" x14ac:dyDescent="0.4">
      <c r="AY251" s="257" t="s">
        <v>141</v>
      </c>
      <c r="AZ251" s="257"/>
      <c r="BB251" s="77">
        <f t="shared" si="21"/>
        <v>0</v>
      </c>
      <c r="BC251" s="77"/>
      <c r="BD251" s="77"/>
      <c r="BE251" s="77"/>
      <c r="BF251" s="78" t="str">
        <f t="shared" si="22"/>
        <v/>
      </c>
      <c r="BG251" s="79" t="str">
        <f t="shared" si="23"/>
        <v>0</v>
      </c>
      <c r="BH251" s="79" t="b">
        <f t="shared" si="24"/>
        <v>0</v>
      </c>
    </row>
    <row r="252" spans="51:67" ht="20.25" customHeight="1" x14ac:dyDescent="0.4">
      <c r="AY252" s="257" t="s">
        <v>141</v>
      </c>
      <c r="AZ252" s="257"/>
      <c r="BB252" s="77">
        <f t="shared" si="21"/>
        <v>0</v>
      </c>
      <c r="BC252" s="77"/>
      <c r="BD252" s="77"/>
      <c r="BE252" s="77"/>
      <c r="BF252" s="78" t="str">
        <f t="shared" si="22"/>
        <v/>
      </c>
      <c r="BG252" s="79" t="str">
        <f t="shared" si="23"/>
        <v>0</v>
      </c>
      <c r="BH252" s="79" t="b">
        <f t="shared" si="24"/>
        <v>0</v>
      </c>
    </row>
    <row r="253" spans="51:67" ht="20.25" customHeight="1" x14ac:dyDescent="0.4">
      <c r="AY253" s="257" t="s">
        <v>141</v>
      </c>
      <c r="AZ253" s="257"/>
      <c r="BB253" s="77">
        <f t="shared" si="21"/>
        <v>0</v>
      </c>
      <c r="BC253" s="77"/>
      <c r="BD253" s="77"/>
      <c r="BE253" s="77"/>
      <c r="BF253" s="78" t="str">
        <f t="shared" si="22"/>
        <v/>
      </c>
      <c r="BG253" s="79" t="str">
        <f t="shared" si="23"/>
        <v>0</v>
      </c>
      <c r="BH253" s="79" t="b">
        <f t="shared" si="24"/>
        <v>0</v>
      </c>
    </row>
    <row r="254" spans="51:67" ht="20.25" customHeight="1" x14ac:dyDescent="0.4">
      <c r="AY254" s="257" t="s">
        <v>141</v>
      </c>
      <c r="AZ254" s="257"/>
      <c r="BB254" s="77">
        <f t="shared" si="21"/>
        <v>0</v>
      </c>
      <c r="BC254" s="77"/>
      <c r="BD254" s="77"/>
      <c r="BE254" s="77"/>
      <c r="BF254" s="78" t="str">
        <f t="shared" si="22"/>
        <v/>
      </c>
      <c r="BG254" s="79" t="str">
        <f t="shared" si="23"/>
        <v>0</v>
      </c>
      <c r="BH254" s="79" t="b">
        <f t="shared" si="24"/>
        <v>0</v>
      </c>
    </row>
    <row r="255" spans="51:67" ht="20.25" customHeight="1" x14ac:dyDescent="0.4">
      <c r="AY255" s="257" t="s">
        <v>141</v>
      </c>
      <c r="AZ255" s="257"/>
      <c r="BB255" s="77">
        <f t="shared" si="21"/>
        <v>0</v>
      </c>
      <c r="BC255" s="77"/>
      <c r="BD255" s="77"/>
      <c r="BE255" s="77"/>
      <c r="BF255" s="78" t="str">
        <f t="shared" si="22"/>
        <v/>
      </c>
      <c r="BG255" s="79" t="str">
        <f t="shared" si="23"/>
        <v>0</v>
      </c>
      <c r="BH255" s="79" t="b">
        <f t="shared" si="24"/>
        <v>0</v>
      </c>
    </row>
    <row r="256" spans="51:67" ht="20.25" customHeight="1" x14ac:dyDescent="0.4">
      <c r="AY256" s="257" t="s">
        <v>141</v>
      </c>
      <c r="AZ256" s="257"/>
      <c r="BB256" s="77">
        <f t="shared" si="21"/>
        <v>0</v>
      </c>
      <c r="BC256" s="77"/>
      <c r="BD256" s="77"/>
      <c r="BE256" s="77"/>
      <c r="BF256" s="78" t="str">
        <f t="shared" si="22"/>
        <v/>
      </c>
      <c r="BG256" s="79" t="str">
        <f t="shared" si="23"/>
        <v>0</v>
      </c>
      <c r="BH256" s="79" t="b">
        <f t="shared" si="24"/>
        <v>0</v>
      </c>
    </row>
    <row r="257" spans="51:60" ht="20.25" customHeight="1" x14ac:dyDescent="0.4">
      <c r="AY257" s="257" t="s">
        <v>141</v>
      </c>
      <c r="AZ257" s="257"/>
      <c r="BB257" s="77">
        <f t="shared" si="21"/>
        <v>0</v>
      </c>
      <c r="BC257" s="77"/>
      <c r="BD257" s="77"/>
      <c r="BE257" s="77"/>
      <c r="BF257" s="78" t="str">
        <f t="shared" si="22"/>
        <v/>
      </c>
      <c r="BG257" s="79" t="str">
        <f t="shared" si="23"/>
        <v>0</v>
      </c>
      <c r="BH257" s="79" t="b">
        <f t="shared" si="24"/>
        <v>0</v>
      </c>
    </row>
    <row r="258" spans="51:60" ht="20.25" customHeight="1" x14ac:dyDescent="0.4">
      <c r="AY258" s="257" t="s">
        <v>141</v>
      </c>
      <c r="AZ258" s="257"/>
      <c r="BB258" s="77">
        <f t="shared" si="21"/>
        <v>0</v>
      </c>
      <c r="BC258" s="77"/>
      <c r="BD258" s="77"/>
      <c r="BE258" s="77"/>
      <c r="BF258" s="78" t="str">
        <f t="shared" si="22"/>
        <v/>
      </c>
      <c r="BG258" s="79" t="str">
        <f t="shared" si="23"/>
        <v>0</v>
      </c>
      <c r="BH258" s="79" t="b">
        <f t="shared" si="24"/>
        <v>0</v>
      </c>
    </row>
    <row r="259" spans="51:60" ht="20.25" customHeight="1" x14ac:dyDescent="0.4">
      <c r="AY259" s="257" t="s">
        <v>141</v>
      </c>
      <c r="AZ259" s="257"/>
      <c r="BB259" s="77">
        <f t="shared" si="21"/>
        <v>0</v>
      </c>
      <c r="BC259" s="77"/>
      <c r="BD259" s="77"/>
      <c r="BE259" s="77"/>
      <c r="BF259" s="78" t="str">
        <f t="shared" si="22"/>
        <v/>
      </c>
      <c r="BG259" s="79" t="str">
        <f t="shared" si="23"/>
        <v>0</v>
      </c>
      <c r="BH259" s="79" t="b">
        <f t="shared" si="24"/>
        <v>0</v>
      </c>
    </row>
    <row r="260" spans="51:60" ht="20.25" customHeight="1" x14ac:dyDescent="0.4">
      <c r="AY260" s="257" t="s">
        <v>141</v>
      </c>
      <c r="AZ260" s="257"/>
      <c r="BB260" s="77">
        <f t="shared" si="21"/>
        <v>0</v>
      </c>
      <c r="BC260" s="77"/>
      <c r="BD260" s="77"/>
      <c r="BE260" s="77"/>
      <c r="BF260" s="78" t="str">
        <f t="shared" si="22"/>
        <v/>
      </c>
      <c r="BG260" s="79" t="str">
        <f t="shared" si="23"/>
        <v>0</v>
      </c>
      <c r="BH260" s="79" t="b">
        <f t="shared" si="24"/>
        <v>0</v>
      </c>
    </row>
    <row r="261" spans="51:60" ht="20.25" customHeight="1" x14ac:dyDescent="0.4">
      <c r="AY261" s="257" t="s">
        <v>141</v>
      </c>
      <c r="AZ261" s="257"/>
      <c r="BB261" s="77">
        <f t="shared" si="21"/>
        <v>0</v>
      </c>
      <c r="BC261" s="77"/>
      <c r="BD261" s="77"/>
      <c r="BE261" s="77"/>
      <c r="BF261" s="78" t="str">
        <f t="shared" si="22"/>
        <v/>
      </c>
      <c r="BG261" s="79" t="str">
        <f t="shared" si="23"/>
        <v>0</v>
      </c>
      <c r="BH261" s="79" t="b">
        <f t="shared" si="24"/>
        <v>0</v>
      </c>
    </row>
    <row r="262" spans="51:60" ht="20.25" customHeight="1" x14ac:dyDescent="0.4">
      <c r="AY262" s="257" t="s">
        <v>141</v>
      </c>
      <c r="AZ262" s="257"/>
      <c r="BB262" s="77">
        <f t="shared" si="21"/>
        <v>0</v>
      </c>
      <c r="BC262" s="77"/>
      <c r="BD262" s="77"/>
      <c r="BE262" s="77"/>
      <c r="BF262" s="78" t="str">
        <f t="shared" si="22"/>
        <v/>
      </c>
      <c r="BG262" s="79" t="str">
        <f t="shared" si="23"/>
        <v>0</v>
      </c>
      <c r="BH262" s="79" t="b">
        <f t="shared" si="24"/>
        <v>0</v>
      </c>
    </row>
    <row r="263" spans="51:60" ht="20.25" customHeight="1" x14ac:dyDescent="0.4">
      <c r="AY263" s="257" t="s">
        <v>141</v>
      </c>
      <c r="AZ263" s="257"/>
      <c r="BB263" s="77">
        <f t="shared" si="21"/>
        <v>0</v>
      </c>
      <c r="BC263" s="77"/>
      <c r="BD263" s="77"/>
      <c r="BE263" s="77"/>
      <c r="BF263" s="78" t="str">
        <f t="shared" si="22"/>
        <v/>
      </c>
      <c r="BG263" s="79" t="str">
        <f t="shared" si="23"/>
        <v>0</v>
      </c>
      <c r="BH263" s="79" t="b">
        <f t="shared" si="24"/>
        <v>0</v>
      </c>
    </row>
    <row r="264" spans="51:60" ht="20.25" customHeight="1" x14ac:dyDescent="0.4">
      <c r="AY264" s="257" t="s">
        <v>141</v>
      </c>
      <c r="AZ264" s="257"/>
      <c r="BB264" s="77">
        <f t="shared" si="21"/>
        <v>0</v>
      </c>
      <c r="BC264" s="77"/>
      <c r="BD264" s="77"/>
      <c r="BE264" s="77"/>
      <c r="BF264" s="78" t="str">
        <f t="shared" si="22"/>
        <v/>
      </c>
      <c r="BG264" s="79" t="str">
        <f t="shared" si="23"/>
        <v>0</v>
      </c>
      <c r="BH264" s="79" t="b">
        <f t="shared" si="24"/>
        <v>0</v>
      </c>
    </row>
    <row r="265" spans="51:60" ht="20.25" customHeight="1" x14ac:dyDescent="0.4">
      <c r="AY265" s="257" t="s">
        <v>141</v>
      </c>
      <c r="AZ265" s="257"/>
      <c r="BB265" s="77">
        <f t="shared" si="21"/>
        <v>0</v>
      </c>
      <c r="BC265" s="77"/>
      <c r="BD265" s="77"/>
      <c r="BE265" s="77"/>
      <c r="BF265" s="78" t="str">
        <f t="shared" si="22"/>
        <v/>
      </c>
      <c r="BG265" s="79" t="str">
        <f t="shared" si="23"/>
        <v>0</v>
      </c>
      <c r="BH265" s="79" t="b">
        <f t="shared" si="24"/>
        <v>0</v>
      </c>
    </row>
    <row r="266" spans="51:60" ht="20.25" customHeight="1" x14ac:dyDescent="0.4">
      <c r="AY266" s="257" t="s">
        <v>141</v>
      </c>
      <c r="AZ266" s="257"/>
      <c r="BB266" s="77">
        <f t="shared" ref="BB266:BB329" si="25">((IF(AU266="BUENO","100",IF(AU266="REGULAR","75",IF(AU266="MALO","50",IF(AU266="NA","0",IF(AU266="","0"))))))
+(IF(AW266="BUENO","100",IF(AW266="REGULAR","75",IF(AW266="MALO","50",IF(AW266="NA","NA",IF(AW266="","0"))))))
+(IF(AY266="BUENO","100",IF(AY266="MALO","0",IF(AY266="REGULAR","75")))))
/((IF(AT266&lt;&gt;"NO APLICA","1"))+(IF(AV266&lt;&gt;"NO APLICA","1"))+IF(AX266&lt;&gt;"NO APLICA","1"))</f>
        <v>0</v>
      </c>
      <c r="BC266" s="77"/>
      <c r="BD266" s="77"/>
      <c r="BE266" s="77"/>
      <c r="BF266" s="78" t="str">
        <f t="shared" ref="BF266:BF329" si="26">((
IF(AU266="BUENO","100",
IF(AU266="REGULAR","50",
IF(AU266="MALO","0",
IF(AU266="NO APLICA","NA",
IF(AU266="","")))))))</f>
        <v/>
      </c>
      <c r="BG266" s="79" t="str">
        <f t="shared" ref="BG266:BG329" si="27">IF(AW266="BUENO","100",
IF(AW266="REGULAR","50",
IF(AW266="MALO","0",
IF(AW266="NO APLICA","NA",
IF(AW266="","0")))))</f>
        <v>0</v>
      </c>
      <c r="BH266" s="79" t="b">
        <f t="shared" si="24"/>
        <v>0</v>
      </c>
    </row>
    <row r="267" spans="51:60" ht="20.25" customHeight="1" x14ac:dyDescent="0.4">
      <c r="AY267" s="257" t="s">
        <v>141</v>
      </c>
      <c r="AZ267" s="257"/>
      <c r="BB267" s="77">
        <f t="shared" si="25"/>
        <v>0</v>
      </c>
      <c r="BC267" s="77"/>
      <c r="BD267" s="77"/>
      <c r="BE267" s="77"/>
      <c r="BF267" s="78" t="str">
        <f t="shared" si="26"/>
        <v/>
      </c>
      <c r="BG267" s="79" t="str">
        <f t="shared" si="27"/>
        <v>0</v>
      </c>
      <c r="BH267" s="79" t="b">
        <f t="shared" si="24"/>
        <v>0</v>
      </c>
    </row>
    <row r="268" spans="51:60" ht="20.25" customHeight="1" x14ac:dyDescent="0.4">
      <c r="AY268" s="257" t="s">
        <v>141</v>
      </c>
      <c r="AZ268" s="257"/>
      <c r="BB268" s="77">
        <f t="shared" si="25"/>
        <v>0</v>
      </c>
      <c r="BC268" s="77"/>
      <c r="BD268" s="77"/>
      <c r="BE268" s="77"/>
      <c r="BF268" s="78" t="str">
        <f t="shared" si="26"/>
        <v/>
      </c>
      <c r="BG268" s="79" t="str">
        <f t="shared" si="27"/>
        <v>0</v>
      </c>
      <c r="BH268" s="79" t="b">
        <f t="shared" si="24"/>
        <v>0</v>
      </c>
    </row>
    <row r="269" spans="51:60" ht="20.25" customHeight="1" x14ac:dyDescent="0.4">
      <c r="AY269" s="257" t="s">
        <v>141</v>
      </c>
      <c r="AZ269" s="257"/>
      <c r="BB269" s="77">
        <f t="shared" si="25"/>
        <v>0</v>
      </c>
      <c r="BC269" s="77"/>
      <c r="BD269" s="77"/>
      <c r="BE269" s="77"/>
      <c r="BF269" s="78" t="str">
        <f t="shared" si="26"/>
        <v/>
      </c>
      <c r="BG269" s="79" t="str">
        <f t="shared" si="27"/>
        <v>0</v>
      </c>
      <c r="BH269" s="79" t="b">
        <f t="shared" si="24"/>
        <v>0</v>
      </c>
    </row>
    <row r="270" spans="51:60" ht="20.25" customHeight="1" x14ac:dyDescent="0.4">
      <c r="AY270" s="257" t="s">
        <v>141</v>
      </c>
      <c r="AZ270" s="257"/>
      <c r="BB270" s="77">
        <f t="shared" si="25"/>
        <v>0</v>
      </c>
      <c r="BC270" s="77"/>
      <c r="BD270" s="77"/>
      <c r="BE270" s="77"/>
      <c r="BF270" s="78" t="str">
        <f t="shared" si="26"/>
        <v/>
      </c>
      <c r="BG270" s="79" t="str">
        <f t="shared" si="27"/>
        <v>0</v>
      </c>
      <c r="BH270" s="79" t="b">
        <f t="shared" si="24"/>
        <v>0</v>
      </c>
    </row>
    <row r="271" spans="51:60" ht="20.25" customHeight="1" x14ac:dyDescent="0.4">
      <c r="AY271" s="257" t="s">
        <v>141</v>
      </c>
      <c r="AZ271" s="257"/>
      <c r="BB271" s="77">
        <f t="shared" si="25"/>
        <v>0</v>
      </c>
      <c r="BC271" s="77"/>
      <c r="BD271" s="77"/>
      <c r="BE271" s="77"/>
      <c r="BF271" s="78" t="str">
        <f t="shared" si="26"/>
        <v/>
      </c>
      <c r="BG271" s="79" t="str">
        <f t="shared" si="27"/>
        <v>0</v>
      </c>
      <c r="BH271" s="79" t="b">
        <f t="shared" si="24"/>
        <v>0</v>
      </c>
    </row>
    <row r="272" spans="51:60" ht="20.25" customHeight="1" x14ac:dyDescent="0.4">
      <c r="AY272" s="257" t="s">
        <v>141</v>
      </c>
      <c r="AZ272" s="257"/>
      <c r="BB272" s="77">
        <f t="shared" si="25"/>
        <v>0</v>
      </c>
      <c r="BC272" s="77"/>
      <c r="BD272" s="77"/>
      <c r="BE272" s="77"/>
      <c r="BF272" s="78" t="str">
        <f t="shared" si="26"/>
        <v/>
      </c>
      <c r="BG272" s="79" t="str">
        <f t="shared" si="27"/>
        <v>0</v>
      </c>
      <c r="BH272" s="79" t="b">
        <f t="shared" ref="BH272:BH329" si="28">IF(AY272="BUENO","100",
IF(AY272="MALO","0",
IF(AY272="REGULAR","75",
IF(AY272="","0"))))</f>
        <v>0</v>
      </c>
    </row>
    <row r="273" spans="51:60" ht="20.25" customHeight="1" x14ac:dyDescent="0.4">
      <c r="AY273" s="257" t="s">
        <v>141</v>
      </c>
      <c r="AZ273" s="257"/>
      <c r="BB273" s="77">
        <f t="shared" si="25"/>
        <v>0</v>
      </c>
      <c r="BC273" s="77"/>
      <c r="BD273" s="77"/>
      <c r="BE273" s="77"/>
      <c r="BF273" s="78" t="str">
        <f t="shared" si="26"/>
        <v/>
      </c>
      <c r="BG273" s="79" t="str">
        <f t="shared" si="27"/>
        <v>0</v>
      </c>
      <c r="BH273" s="79" t="b">
        <f t="shared" si="28"/>
        <v>0</v>
      </c>
    </row>
    <row r="274" spans="51:60" ht="20.25" customHeight="1" x14ac:dyDescent="0.4">
      <c r="AY274" s="257" t="s">
        <v>141</v>
      </c>
      <c r="AZ274" s="257"/>
      <c r="BB274" s="77">
        <f t="shared" si="25"/>
        <v>0</v>
      </c>
      <c r="BC274" s="77"/>
      <c r="BD274" s="77"/>
      <c r="BE274" s="77"/>
      <c r="BF274" s="78" t="str">
        <f t="shared" si="26"/>
        <v/>
      </c>
      <c r="BG274" s="79" t="str">
        <f t="shared" si="27"/>
        <v>0</v>
      </c>
      <c r="BH274" s="79" t="b">
        <f t="shared" si="28"/>
        <v>0</v>
      </c>
    </row>
    <row r="275" spans="51:60" ht="20.25" customHeight="1" x14ac:dyDescent="0.4">
      <c r="AY275" s="257" t="s">
        <v>141</v>
      </c>
      <c r="AZ275" s="257"/>
      <c r="BB275" s="77">
        <f t="shared" si="25"/>
        <v>0</v>
      </c>
      <c r="BC275" s="77"/>
      <c r="BD275" s="77"/>
      <c r="BE275" s="77"/>
      <c r="BF275" s="78" t="str">
        <f t="shared" si="26"/>
        <v/>
      </c>
      <c r="BG275" s="79" t="str">
        <f t="shared" si="27"/>
        <v>0</v>
      </c>
      <c r="BH275" s="79" t="b">
        <f t="shared" si="28"/>
        <v>0</v>
      </c>
    </row>
    <row r="276" spans="51:60" ht="20.25" customHeight="1" x14ac:dyDescent="0.4">
      <c r="AY276" s="257" t="s">
        <v>141</v>
      </c>
      <c r="AZ276" s="257"/>
      <c r="BB276" s="77">
        <f t="shared" si="25"/>
        <v>0</v>
      </c>
      <c r="BC276" s="77"/>
      <c r="BD276" s="77"/>
      <c r="BE276" s="77"/>
      <c r="BF276" s="78" t="str">
        <f t="shared" si="26"/>
        <v/>
      </c>
      <c r="BG276" s="79" t="str">
        <f t="shared" si="27"/>
        <v>0</v>
      </c>
      <c r="BH276" s="79" t="b">
        <f t="shared" si="28"/>
        <v>0</v>
      </c>
    </row>
    <row r="277" spans="51:60" ht="20.25" customHeight="1" x14ac:dyDescent="0.4">
      <c r="AY277" s="257" t="s">
        <v>141</v>
      </c>
      <c r="AZ277" s="257"/>
      <c r="BB277" s="77">
        <f t="shared" si="25"/>
        <v>0</v>
      </c>
      <c r="BC277" s="77"/>
      <c r="BD277" s="77"/>
      <c r="BE277" s="77"/>
      <c r="BF277" s="78" t="str">
        <f t="shared" si="26"/>
        <v/>
      </c>
      <c r="BG277" s="79" t="str">
        <f t="shared" si="27"/>
        <v>0</v>
      </c>
      <c r="BH277" s="79" t="b">
        <f t="shared" si="28"/>
        <v>0</v>
      </c>
    </row>
    <row r="278" spans="51:60" ht="20.25" customHeight="1" x14ac:dyDescent="0.4">
      <c r="AY278" s="257" t="s">
        <v>141</v>
      </c>
      <c r="AZ278" s="257"/>
      <c r="BB278" s="77">
        <f t="shared" si="25"/>
        <v>0</v>
      </c>
      <c r="BC278" s="77"/>
      <c r="BD278" s="77"/>
      <c r="BE278" s="77"/>
      <c r="BF278" s="78" t="str">
        <f t="shared" si="26"/>
        <v/>
      </c>
      <c r="BG278" s="79" t="str">
        <f t="shared" si="27"/>
        <v>0</v>
      </c>
      <c r="BH278" s="79" t="b">
        <f t="shared" si="28"/>
        <v>0</v>
      </c>
    </row>
    <row r="279" spans="51:60" ht="20.25" customHeight="1" x14ac:dyDescent="0.4">
      <c r="AY279" s="257" t="s">
        <v>141</v>
      </c>
      <c r="AZ279" s="257"/>
      <c r="BB279" s="77">
        <f t="shared" si="25"/>
        <v>0</v>
      </c>
      <c r="BC279" s="77"/>
      <c r="BD279" s="77"/>
      <c r="BE279" s="77"/>
      <c r="BF279" s="78" t="str">
        <f t="shared" si="26"/>
        <v/>
      </c>
      <c r="BG279" s="79" t="str">
        <f t="shared" si="27"/>
        <v>0</v>
      </c>
      <c r="BH279" s="79" t="b">
        <f t="shared" si="28"/>
        <v>0</v>
      </c>
    </row>
    <row r="280" spans="51:60" ht="20.25" customHeight="1" x14ac:dyDescent="0.4">
      <c r="AY280" s="257" t="s">
        <v>141</v>
      </c>
      <c r="AZ280" s="257"/>
      <c r="BB280" s="77">
        <f t="shared" si="25"/>
        <v>0</v>
      </c>
      <c r="BC280" s="77"/>
      <c r="BD280" s="77"/>
      <c r="BE280" s="77"/>
      <c r="BF280" s="78" t="str">
        <f t="shared" si="26"/>
        <v/>
      </c>
      <c r="BG280" s="79" t="str">
        <f t="shared" si="27"/>
        <v>0</v>
      </c>
      <c r="BH280" s="79" t="b">
        <f t="shared" si="28"/>
        <v>0</v>
      </c>
    </row>
    <row r="281" spans="51:60" ht="20.25" customHeight="1" x14ac:dyDescent="0.4">
      <c r="AY281" s="257" t="s">
        <v>141</v>
      </c>
      <c r="AZ281" s="257"/>
      <c r="BB281" s="77">
        <f t="shared" si="25"/>
        <v>0</v>
      </c>
      <c r="BC281" s="77"/>
      <c r="BD281" s="77"/>
      <c r="BE281" s="77"/>
      <c r="BF281" s="78" t="str">
        <f t="shared" si="26"/>
        <v/>
      </c>
      <c r="BG281" s="79" t="str">
        <f t="shared" si="27"/>
        <v>0</v>
      </c>
      <c r="BH281" s="79" t="b">
        <f t="shared" si="28"/>
        <v>0</v>
      </c>
    </row>
    <row r="282" spans="51:60" ht="20.25" customHeight="1" x14ac:dyDescent="0.4">
      <c r="AY282" s="257" t="s">
        <v>141</v>
      </c>
      <c r="AZ282" s="257"/>
      <c r="BB282" s="77">
        <f t="shared" si="25"/>
        <v>0</v>
      </c>
      <c r="BC282" s="77"/>
      <c r="BD282" s="77"/>
      <c r="BE282" s="77"/>
      <c r="BF282" s="78" t="str">
        <f t="shared" si="26"/>
        <v/>
      </c>
      <c r="BG282" s="79" t="str">
        <f t="shared" si="27"/>
        <v>0</v>
      </c>
      <c r="BH282" s="79" t="b">
        <f t="shared" si="28"/>
        <v>0</v>
      </c>
    </row>
    <row r="283" spans="51:60" ht="20.25" customHeight="1" x14ac:dyDescent="0.4">
      <c r="AY283" s="257" t="s">
        <v>141</v>
      </c>
      <c r="AZ283" s="257"/>
      <c r="BB283" s="77">
        <f t="shared" si="25"/>
        <v>0</v>
      </c>
      <c r="BC283" s="77"/>
      <c r="BD283" s="77"/>
      <c r="BE283" s="77"/>
      <c r="BF283" s="78" t="str">
        <f t="shared" si="26"/>
        <v/>
      </c>
      <c r="BG283" s="79" t="str">
        <f t="shared" si="27"/>
        <v>0</v>
      </c>
      <c r="BH283" s="79" t="b">
        <f t="shared" si="28"/>
        <v>0</v>
      </c>
    </row>
    <row r="284" spans="51:60" ht="20.25" customHeight="1" x14ac:dyDescent="0.4">
      <c r="AY284" s="257" t="s">
        <v>141</v>
      </c>
      <c r="AZ284" s="257"/>
      <c r="BB284" s="77">
        <f t="shared" si="25"/>
        <v>0</v>
      </c>
      <c r="BC284" s="77"/>
      <c r="BD284" s="77"/>
      <c r="BE284" s="77"/>
      <c r="BF284" s="78" t="str">
        <f t="shared" si="26"/>
        <v/>
      </c>
      <c r="BG284" s="79" t="str">
        <f t="shared" si="27"/>
        <v>0</v>
      </c>
      <c r="BH284" s="79" t="b">
        <f t="shared" si="28"/>
        <v>0</v>
      </c>
    </row>
    <row r="285" spans="51:60" ht="20.25" customHeight="1" x14ac:dyDescent="0.4">
      <c r="AY285" s="257" t="s">
        <v>141</v>
      </c>
      <c r="AZ285" s="257"/>
      <c r="BB285" s="77">
        <f t="shared" si="25"/>
        <v>0</v>
      </c>
      <c r="BC285" s="77"/>
      <c r="BD285" s="77"/>
      <c r="BE285" s="77"/>
      <c r="BF285" s="78" t="str">
        <f t="shared" si="26"/>
        <v/>
      </c>
      <c r="BG285" s="79" t="str">
        <f t="shared" si="27"/>
        <v>0</v>
      </c>
      <c r="BH285" s="79" t="b">
        <f t="shared" si="28"/>
        <v>0</v>
      </c>
    </row>
    <row r="286" spans="51:60" ht="20.25" customHeight="1" x14ac:dyDescent="0.4">
      <c r="AY286" s="257" t="s">
        <v>141</v>
      </c>
      <c r="AZ286" s="257"/>
      <c r="BB286" s="77">
        <f t="shared" si="25"/>
        <v>0</v>
      </c>
      <c r="BC286" s="77"/>
      <c r="BD286" s="77"/>
      <c r="BE286" s="77"/>
      <c r="BF286" s="78" t="str">
        <f t="shared" si="26"/>
        <v/>
      </c>
      <c r="BG286" s="79" t="str">
        <f t="shared" si="27"/>
        <v>0</v>
      </c>
      <c r="BH286" s="79" t="b">
        <f t="shared" si="28"/>
        <v>0</v>
      </c>
    </row>
    <row r="287" spans="51:60" ht="20.25" customHeight="1" x14ac:dyDescent="0.4">
      <c r="AY287" s="257" t="s">
        <v>141</v>
      </c>
      <c r="AZ287" s="257"/>
      <c r="BB287" s="77">
        <f t="shared" si="25"/>
        <v>0</v>
      </c>
      <c r="BC287" s="77"/>
      <c r="BD287" s="77"/>
      <c r="BE287" s="77"/>
      <c r="BF287" s="78" t="str">
        <f t="shared" si="26"/>
        <v/>
      </c>
      <c r="BG287" s="79" t="str">
        <f t="shared" si="27"/>
        <v>0</v>
      </c>
      <c r="BH287" s="79" t="b">
        <f t="shared" si="28"/>
        <v>0</v>
      </c>
    </row>
    <row r="288" spans="51:60" ht="20.25" customHeight="1" x14ac:dyDescent="0.4">
      <c r="AY288" s="257" t="s">
        <v>141</v>
      </c>
      <c r="AZ288" s="257"/>
      <c r="BB288" s="77">
        <f t="shared" si="25"/>
        <v>0</v>
      </c>
      <c r="BC288" s="77"/>
      <c r="BD288" s="77"/>
      <c r="BE288" s="77"/>
      <c r="BF288" s="78" t="str">
        <f t="shared" si="26"/>
        <v/>
      </c>
      <c r="BG288" s="79" t="str">
        <f t="shared" si="27"/>
        <v>0</v>
      </c>
      <c r="BH288" s="79" t="b">
        <f t="shared" si="28"/>
        <v>0</v>
      </c>
    </row>
    <row r="289" spans="51:60" ht="20.25" customHeight="1" x14ac:dyDescent="0.4">
      <c r="AY289" s="257" t="s">
        <v>141</v>
      </c>
      <c r="AZ289" s="257"/>
      <c r="BB289" s="77">
        <f t="shared" si="25"/>
        <v>0</v>
      </c>
      <c r="BC289" s="77"/>
      <c r="BD289" s="77"/>
      <c r="BE289" s="77"/>
      <c r="BF289" s="78" t="str">
        <f t="shared" si="26"/>
        <v/>
      </c>
      <c r="BG289" s="79" t="str">
        <f t="shared" si="27"/>
        <v>0</v>
      </c>
      <c r="BH289" s="79" t="b">
        <f t="shared" si="28"/>
        <v>0</v>
      </c>
    </row>
    <row r="290" spans="51:60" ht="20.25" customHeight="1" x14ac:dyDescent="0.4">
      <c r="AY290" s="257" t="s">
        <v>141</v>
      </c>
      <c r="AZ290" s="257"/>
      <c r="BB290" s="77">
        <f t="shared" si="25"/>
        <v>0</v>
      </c>
      <c r="BC290" s="77"/>
      <c r="BD290" s="77"/>
      <c r="BE290" s="77"/>
      <c r="BF290" s="78" t="str">
        <f t="shared" si="26"/>
        <v/>
      </c>
      <c r="BG290" s="79" t="str">
        <f t="shared" si="27"/>
        <v>0</v>
      </c>
      <c r="BH290" s="79" t="b">
        <f t="shared" si="28"/>
        <v>0</v>
      </c>
    </row>
    <row r="291" spans="51:60" ht="20.25" customHeight="1" x14ac:dyDescent="0.4">
      <c r="AY291" s="257" t="s">
        <v>141</v>
      </c>
      <c r="AZ291" s="257"/>
      <c r="BB291" s="77">
        <f t="shared" si="25"/>
        <v>0</v>
      </c>
      <c r="BC291" s="77"/>
      <c r="BD291" s="77"/>
      <c r="BE291" s="77"/>
      <c r="BF291" s="78" t="str">
        <f t="shared" si="26"/>
        <v/>
      </c>
      <c r="BG291" s="79" t="str">
        <f t="shared" si="27"/>
        <v>0</v>
      </c>
      <c r="BH291" s="79" t="b">
        <f t="shared" si="28"/>
        <v>0</v>
      </c>
    </row>
    <row r="292" spans="51:60" ht="20.25" customHeight="1" x14ac:dyDescent="0.4">
      <c r="AY292" s="257" t="s">
        <v>141</v>
      </c>
      <c r="AZ292" s="257"/>
      <c r="BB292" s="77">
        <f t="shared" si="25"/>
        <v>0</v>
      </c>
      <c r="BC292" s="77"/>
      <c r="BD292" s="77"/>
      <c r="BE292" s="77"/>
      <c r="BF292" s="78" t="str">
        <f t="shared" si="26"/>
        <v/>
      </c>
      <c r="BG292" s="79" t="str">
        <f t="shared" si="27"/>
        <v>0</v>
      </c>
      <c r="BH292" s="79" t="b">
        <f t="shared" si="28"/>
        <v>0</v>
      </c>
    </row>
    <row r="293" spans="51:60" ht="20.25" customHeight="1" x14ac:dyDescent="0.4">
      <c r="AY293" s="257" t="s">
        <v>141</v>
      </c>
      <c r="AZ293" s="257"/>
      <c r="BB293" s="77">
        <f t="shared" si="25"/>
        <v>0</v>
      </c>
      <c r="BC293" s="77"/>
      <c r="BD293" s="77"/>
      <c r="BE293" s="77"/>
      <c r="BF293" s="78" t="str">
        <f t="shared" si="26"/>
        <v/>
      </c>
      <c r="BG293" s="79" t="str">
        <f t="shared" si="27"/>
        <v>0</v>
      </c>
      <c r="BH293" s="79" t="b">
        <f t="shared" si="28"/>
        <v>0</v>
      </c>
    </row>
    <row r="294" spans="51:60" ht="20.25" customHeight="1" x14ac:dyDescent="0.4">
      <c r="AY294" s="257" t="s">
        <v>141</v>
      </c>
      <c r="AZ294" s="257"/>
      <c r="BB294" s="77">
        <f t="shared" si="25"/>
        <v>0</v>
      </c>
      <c r="BC294" s="77"/>
      <c r="BD294" s="77"/>
      <c r="BE294" s="77"/>
      <c r="BF294" s="78" t="str">
        <f t="shared" si="26"/>
        <v/>
      </c>
      <c r="BG294" s="79" t="str">
        <f t="shared" si="27"/>
        <v>0</v>
      </c>
      <c r="BH294" s="79" t="b">
        <f t="shared" si="28"/>
        <v>0</v>
      </c>
    </row>
    <row r="295" spans="51:60" ht="20.25" customHeight="1" x14ac:dyDescent="0.4">
      <c r="AY295" s="257" t="s">
        <v>141</v>
      </c>
      <c r="AZ295" s="257"/>
      <c r="BB295" s="77">
        <f t="shared" si="25"/>
        <v>0</v>
      </c>
      <c r="BC295" s="77"/>
      <c r="BD295" s="77"/>
      <c r="BE295" s="77"/>
      <c r="BF295" s="78" t="str">
        <f t="shared" si="26"/>
        <v/>
      </c>
      <c r="BG295" s="79" t="str">
        <f t="shared" si="27"/>
        <v>0</v>
      </c>
      <c r="BH295" s="79" t="b">
        <f t="shared" si="28"/>
        <v>0</v>
      </c>
    </row>
    <row r="296" spans="51:60" ht="20.25" customHeight="1" x14ac:dyDescent="0.4">
      <c r="AY296" s="257" t="s">
        <v>141</v>
      </c>
      <c r="AZ296" s="257"/>
      <c r="BB296" s="77">
        <f t="shared" si="25"/>
        <v>0</v>
      </c>
      <c r="BC296" s="77"/>
      <c r="BD296" s="77"/>
      <c r="BE296" s="77"/>
      <c r="BF296" s="78" t="str">
        <f t="shared" si="26"/>
        <v/>
      </c>
      <c r="BG296" s="79" t="str">
        <f t="shared" si="27"/>
        <v>0</v>
      </c>
      <c r="BH296" s="79" t="b">
        <f t="shared" si="28"/>
        <v>0</v>
      </c>
    </row>
    <row r="297" spans="51:60" ht="20.25" customHeight="1" x14ac:dyDescent="0.4">
      <c r="AY297" s="257" t="s">
        <v>141</v>
      </c>
      <c r="AZ297" s="257"/>
      <c r="BB297" s="77">
        <f t="shared" si="25"/>
        <v>0</v>
      </c>
      <c r="BC297" s="77"/>
      <c r="BD297" s="77"/>
      <c r="BE297" s="77"/>
      <c r="BF297" s="78" t="str">
        <f t="shared" si="26"/>
        <v/>
      </c>
      <c r="BG297" s="79" t="str">
        <f t="shared" si="27"/>
        <v>0</v>
      </c>
      <c r="BH297" s="79" t="b">
        <f t="shared" si="28"/>
        <v>0</v>
      </c>
    </row>
    <row r="298" spans="51:60" ht="20.25" customHeight="1" x14ac:dyDescent="0.4">
      <c r="AY298" s="257" t="s">
        <v>141</v>
      </c>
      <c r="AZ298" s="257"/>
      <c r="BB298" s="77">
        <f t="shared" si="25"/>
        <v>0</v>
      </c>
      <c r="BC298" s="77"/>
      <c r="BD298" s="77"/>
      <c r="BE298" s="77"/>
      <c r="BF298" s="78" t="str">
        <f t="shared" si="26"/>
        <v/>
      </c>
      <c r="BG298" s="79" t="str">
        <f t="shared" si="27"/>
        <v>0</v>
      </c>
      <c r="BH298" s="79" t="b">
        <f t="shared" si="28"/>
        <v>0</v>
      </c>
    </row>
    <row r="299" spans="51:60" ht="20.25" customHeight="1" x14ac:dyDescent="0.4">
      <c r="AY299" s="257" t="s">
        <v>141</v>
      </c>
      <c r="AZ299" s="257"/>
      <c r="BB299" s="77">
        <f t="shared" si="25"/>
        <v>0</v>
      </c>
      <c r="BC299" s="77"/>
      <c r="BD299" s="77"/>
      <c r="BE299" s="77"/>
      <c r="BF299" s="78" t="str">
        <f t="shared" si="26"/>
        <v/>
      </c>
      <c r="BG299" s="79" t="str">
        <f t="shared" si="27"/>
        <v>0</v>
      </c>
      <c r="BH299" s="79" t="b">
        <f t="shared" si="28"/>
        <v>0</v>
      </c>
    </row>
    <row r="300" spans="51:60" ht="20.25" customHeight="1" x14ac:dyDescent="0.4">
      <c r="AY300" s="257" t="s">
        <v>141</v>
      </c>
      <c r="AZ300" s="257"/>
      <c r="BB300" s="77">
        <f t="shared" si="25"/>
        <v>0</v>
      </c>
      <c r="BC300" s="77"/>
      <c r="BD300" s="77"/>
      <c r="BE300" s="77"/>
      <c r="BF300" s="78" t="str">
        <f t="shared" si="26"/>
        <v/>
      </c>
      <c r="BG300" s="79" t="str">
        <f t="shared" si="27"/>
        <v>0</v>
      </c>
      <c r="BH300" s="79" t="b">
        <f t="shared" si="28"/>
        <v>0</v>
      </c>
    </row>
    <row r="301" spans="51:60" ht="20.25" customHeight="1" x14ac:dyDescent="0.4">
      <c r="AY301" s="257" t="s">
        <v>141</v>
      </c>
      <c r="AZ301" s="257"/>
      <c r="BB301" s="77">
        <f t="shared" si="25"/>
        <v>0</v>
      </c>
      <c r="BC301" s="77"/>
      <c r="BD301" s="77"/>
      <c r="BE301" s="77"/>
      <c r="BF301" s="78" t="str">
        <f t="shared" si="26"/>
        <v/>
      </c>
      <c r="BG301" s="79" t="str">
        <f t="shared" si="27"/>
        <v>0</v>
      </c>
      <c r="BH301" s="79" t="b">
        <f t="shared" si="28"/>
        <v>0</v>
      </c>
    </row>
    <row r="302" spans="51:60" ht="20.25" customHeight="1" x14ac:dyDescent="0.4">
      <c r="AY302" s="257" t="s">
        <v>141</v>
      </c>
      <c r="AZ302" s="257"/>
      <c r="BB302" s="77">
        <f t="shared" si="25"/>
        <v>0</v>
      </c>
      <c r="BC302" s="77"/>
      <c r="BD302" s="77"/>
      <c r="BE302" s="77"/>
      <c r="BF302" s="78" t="str">
        <f t="shared" si="26"/>
        <v/>
      </c>
      <c r="BG302" s="79" t="str">
        <f t="shared" si="27"/>
        <v>0</v>
      </c>
      <c r="BH302" s="79" t="b">
        <f t="shared" si="28"/>
        <v>0</v>
      </c>
    </row>
    <row r="303" spans="51:60" ht="20.25" customHeight="1" x14ac:dyDescent="0.4">
      <c r="AY303" s="257" t="s">
        <v>141</v>
      </c>
      <c r="AZ303" s="257"/>
      <c r="BB303" s="77">
        <f t="shared" si="25"/>
        <v>0</v>
      </c>
      <c r="BC303" s="77"/>
      <c r="BD303" s="77"/>
      <c r="BE303" s="77"/>
      <c r="BF303" s="78" t="str">
        <f t="shared" si="26"/>
        <v/>
      </c>
      <c r="BG303" s="79" t="str">
        <f t="shared" si="27"/>
        <v>0</v>
      </c>
      <c r="BH303" s="79" t="b">
        <f t="shared" si="28"/>
        <v>0</v>
      </c>
    </row>
    <row r="304" spans="51:60" ht="20.25" customHeight="1" x14ac:dyDescent="0.4">
      <c r="AY304" s="257" t="s">
        <v>141</v>
      </c>
      <c r="AZ304" s="257"/>
      <c r="BB304" s="77">
        <f t="shared" si="25"/>
        <v>0</v>
      </c>
      <c r="BC304" s="77"/>
      <c r="BD304" s="77"/>
      <c r="BE304" s="77"/>
      <c r="BF304" s="78" t="str">
        <f t="shared" si="26"/>
        <v/>
      </c>
      <c r="BG304" s="79" t="str">
        <f t="shared" si="27"/>
        <v>0</v>
      </c>
      <c r="BH304" s="79" t="b">
        <f t="shared" si="28"/>
        <v>0</v>
      </c>
    </row>
    <row r="305" spans="51:60" ht="20.25" customHeight="1" x14ac:dyDescent="0.4">
      <c r="AY305" s="257" t="s">
        <v>141</v>
      </c>
      <c r="AZ305" s="257"/>
      <c r="BB305" s="77">
        <f t="shared" si="25"/>
        <v>0</v>
      </c>
      <c r="BC305" s="77"/>
      <c r="BD305" s="77"/>
      <c r="BE305" s="77"/>
      <c r="BF305" s="78" t="str">
        <f t="shared" si="26"/>
        <v/>
      </c>
      <c r="BG305" s="79" t="str">
        <f t="shared" si="27"/>
        <v>0</v>
      </c>
      <c r="BH305" s="79" t="b">
        <f t="shared" si="28"/>
        <v>0</v>
      </c>
    </row>
    <row r="306" spans="51:60" ht="20.25" customHeight="1" x14ac:dyDescent="0.4">
      <c r="AY306" s="257" t="s">
        <v>141</v>
      </c>
      <c r="AZ306" s="257"/>
      <c r="BB306" s="77">
        <f t="shared" si="25"/>
        <v>0</v>
      </c>
      <c r="BC306" s="77"/>
      <c r="BD306" s="77"/>
      <c r="BE306" s="77"/>
      <c r="BF306" s="78" t="str">
        <f t="shared" si="26"/>
        <v/>
      </c>
      <c r="BG306" s="79" t="str">
        <f t="shared" si="27"/>
        <v>0</v>
      </c>
      <c r="BH306" s="79" t="b">
        <f t="shared" si="28"/>
        <v>0</v>
      </c>
    </row>
    <row r="307" spans="51:60" ht="20.25" customHeight="1" x14ac:dyDescent="0.4">
      <c r="AY307" s="257" t="s">
        <v>141</v>
      </c>
      <c r="AZ307" s="257"/>
      <c r="BB307" s="77">
        <f t="shared" si="25"/>
        <v>0</v>
      </c>
      <c r="BC307" s="77"/>
      <c r="BD307" s="77"/>
      <c r="BE307" s="77"/>
      <c r="BF307" s="78" t="str">
        <f t="shared" si="26"/>
        <v/>
      </c>
      <c r="BG307" s="79" t="str">
        <f t="shared" si="27"/>
        <v>0</v>
      </c>
      <c r="BH307" s="79" t="b">
        <f t="shared" si="28"/>
        <v>0</v>
      </c>
    </row>
    <row r="308" spans="51:60" ht="20.25" customHeight="1" x14ac:dyDescent="0.4">
      <c r="AY308" s="257" t="s">
        <v>141</v>
      </c>
      <c r="AZ308" s="257"/>
      <c r="BB308" s="77">
        <f t="shared" si="25"/>
        <v>0</v>
      </c>
      <c r="BC308" s="77"/>
      <c r="BD308" s="77"/>
      <c r="BE308" s="77"/>
      <c r="BF308" s="78" t="str">
        <f t="shared" si="26"/>
        <v/>
      </c>
      <c r="BG308" s="79" t="str">
        <f t="shared" si="27"/>
        <v>0</v>
      </c>
      <c r="BH308" s="79" t="b">
        <f t="shared" si="28"/>
        <v>0</v>
      </c>
    </row>
    <row r="309" spans="51:60" ht="20.25" customHeight="1" x14ac:dyDescent="0.4">
      <c r="AY309" s="257" t="s">
        <v>141</v>
      </c>
      <c r="AZ309" s="257"/>
      <c r="BB309" s="77">
        <f t="shared" si="25"/>
        <v>0</v>
      </c>
      <c r="BC309" s="77"/>
      <c r="BD309" s="77"/>
      <c r="BE309" s="77"/>
      <c r="BF309" s="78" t="str">
        <f t="shared" si="26"/>
        <v/>
      </c>
      <c r="BG309" s="79" t="str">
        <f t="shared" si="27"/>
        <v>0</v>
      </c>
      <c r="BH309" s="79" t="b">
        <f t="shared" si="28"/>
        <v>0</v>
      </c>
    </row>
    <row r="310" spans="51:60" ht="20.25" customHeight="1" x14ac:dyDescent="0.4">
      <c r="AY310" s="257" t="s">
        <v>141</v>
      </c>
      <c r="AZ310" s="257"/>
      <c r="BB310" s="77">
        <f t="shared" si="25"/>
        <v>0</v>
      </c>
      <c r="BC310" s="77"/>
      <c r="BD310" s="77"/>
      <c r="BE310" s="77"/>
      <c r="BF310" s="78" t="str">
        <f t="shared" si="26"/>
        <v/>
      </c>
      <c r="BG310" s="79" t="str">
        <f t="shared" si="27"/>
        <v>0</v>
      </c>
      <c r="BH310" s="79" t="b">
        <f t="shared" si="28"/>
        <v>0</v>
      </c>
    </row>
    <row r="311" spans="51:60" ht="20.25" customHeight="1" x14ac:dyDescent="0.4">
      <c r="AY311" s="257" t="s">
        <v>141</v>
      </c>
      <c r="AZ311" s="257"/>
      <c r="BB311" s="77">
        <f t="shared" si="25"/>
        <v>0</v>
      </c>
      <c r="BC311" s="77"/>
      <c r="BD311" s="77"/>
      <c r="BE311" s="77"/>
      <c r="BF311" s="78" t="str">
        <f t="shared" si="26"/>
        <v/>
      </c>
      <c r="BG311" s="79" t="str">
        <f t="shared" si="27"/>
        <v>0</v>
      </c>
      <c r="BH311" s="79" t="b">
        <f t="shared" si="28"/>
        <v>0</v>
      </c>
    </row>
    <row r="312" spans="51:60" ht="20.25" customHeight="1" x14ac:dyDescent="0.4">
      <c r="AY312" s="257" t="s">
        <v>141</v>
      </c>
      <c r="AZ312" s="257"/>
      <c r="BB312" s="77">
        <f t="shared" si="25"/>
        <v>0</v>
      </c>
      <c r="BC312" s="77"/>
      <c r="BD312" s="77"/>
      <c r="BE312" s="77"/>
      <c r="BF312" s="78" t="str">
        <f t="shared" si="26"/>
        <v/>
      </c>
      <c r="BG312" s="79" t="str">
        <f t="shared" si="27"/>
        <v>0</v>
      </c>
      <c r="BH312" s="79" t="b">
        <f t="shared" si="28"/>
        <v>0</v>
      </c>
    </row>
    <row r="313" spans="51:60" ht="20.25" customHeight="1" x14ac:dyDescent="0.4">
      <c r="AY313" s="257" t="s">
        <v>141</v>
      </c>
      <c r="AZ313" s="257"/>
      <c r="BB313" s="77">
        <f t="shared" si="25"/>
        <v>0</v>
      </c>
      <c r="BC313" s="77"/>
      <c r="BD313" s="77"/>
      <c r="BE313" s="77"/>
      <c r="BF313" s="78" t="str">
        <f t="shared" si="26"/>
        <v/>
      </c>
      <c r="BG313" s="79" t="str">
        <f t="shared" si="27"/>
        <v>0</v>
      </c>
      <c r="BH313" s="79" t="b">
        <f t="shared" si="28"/>
        <v>0</v>
      </c>
    </row>
    <row r="314" spans="51:60" ht="20.25" customHeight="1" x14ac:dyDescent="0.4">
      <c r="AY314" s="257" t="s">
        <v>141</v>
      </c>
      <c r="AZ314" s="257"/>
      <c r="BB314" s="77">
        <f t="shared" si="25"/>
        <v>0</v>
      </c>
      <c r="BC314" s="77"/>
      <c r="BD314" s="77"/>
      <c r="BE314" s="77"/>
      <c r="BF314" s="78" t="str">
        <f t="shared" si="26"/>
        <v/>
      </c>
      <c r="BG314" s="79" t="str">
        <f t="shared" si="27"/>
        <v>0</v>
      </c>
      <c r="BH314" s="79" t="b">
        <f t="shared" si="28"/>
        <v>0</v>
      </c>
    </row>
    <row r="315" spans="51:60" ht="20.25" customHeight="1" x14ac:dyDescent="0.4">
      <c r="AY315" s="257" t="s">
        <v>141</v>
      </c>
      <c r="AZ315" s="257"/>
      <c r="BB315" s="77">
        <f t="shared" si="25"/>
        <v>0</v>
      </c>
      <c r="BC315" s="77"/>
      <c r="BD315" s="77"/>
      <c r="BE315" s="77"/>
      <c r="BF315" s="78" t="str">
        <f t="shared" si="26"/>
        <v/>
      </c>
      <c r="BG315" s="79" t="str">
        <f t="shared" si="27"/>
        <v>0</v>
      </c>
      <c r="BH315" s="79" t="b">
        <f t="shared" si="28"/>
        <v>0</v>
      </c>
    </row>
    <row r="316" spans="51:60" ht="20.25" customHeight="1" x14ac:dyDescent="0.4">
      <c r="AY316" s="257" t="s">
        <v>141</v>
      </c>
      <c r="AZ316" s="257"/>
      <c r="BB316" s="77">
        <f t="shared" si="25"/>
        <v>0</v>
      </c>
      <c r="BC316" s="77"/>
      <c r="BD316" s="77"/>
      <c r="BE316" s="77"/>
      <c r="BF316" s="78" t="str">
        <f t="shared" si="26"/>
        <v/>
      </c>
      <c r="BG316" s="79" t="str">
        <f t="shared" si="27"/>
        <v>0</v>
      </c>
      <c r="BH316" s="79" t="b">
        <f t="shared" si="28"/>
        <v>0</v>
      </c>
    </row>
    <row r="317" spans="51:60" ht="20.25" customHeight="1" x14ac:dyDescent="0.4">
      <c r="AY317" s="257" t="s">
        <v>141</v>
      </c>
      <c r="AZ317" s="257"/>
      <c r="BB317" s="77">
        <f t="shared" si="25"/>
        <v>0</v>
      </c>
      <c r="BC317" s="77"/>
      <c r="BD317" s="77"/>
      <c r="BE317" s="77"/>
      <c r="BF317" s="78" t="str">
        <f t="shared" si="26"/>
        <v/>
      </c>
      <c r="BG317" s="79" t="str">
        <f t="shared" si="27"/>
        <v>0</v>
      </c>
      <c r="BH317" s="79" t="b">
        <f t="shared" si="28"/>
        <v>0</v>
      </c>
    </row>
    <row r="318" spans="51:60" ht="20.25" customHeight="1" x14ac:dyDescent="0.4">
      <c r="AY318" s="257" t="s">
        <v>141</v>
      </c>
      <c r="AZ318" s="257"/>
      <c r="BB318" s="77">
        <f t="shared" si="25"/>
        <v>0</v>
      </c>
      <c r="BC318" s="77"/>
      <c r="BD318" s="77"/>
      <c r="BE318" s="77"/>
      <c r="BF318" s="78" t="str">
        <f t="shared" si="26"/>
        <v/>
      </c>
      <c r="BG318" s="79" t="str">
        <f t="shared" si="27"/>
        <v>0</v>
      </c>
      <c r="BH318" s="79" t="b">
        <f t="shared" si="28"/>
        <v>0</v>
      </c>
    </row>
    <row r="319" spans="51:60" ht="20.25" customHeight="1" x14ac:dyDescent="0.4">
      <c r="AY319" s="257" t="s">
        <v>141</v>
      </c>
      <c r="AZ319" s="257"/>
      <c r="BB319" s="77">
        <f t="shared" si="25"/>
        <v>0</v>
      </c>
      <c r="BC319" s="77"/>
      <c r="BD319" s="77"/>
      <c r="BE319" s="77"/>
      <c r="BF319" s="78" t="str">
        <f t="shared" si="26"/>
        <v/>
      </c>
      <c r="BG319" s="79" t="str">
        <f t="shared" si="27"/>
        <v>0</v>
      </c>
      <c r="BH319" s="79" t="b">
        <f t="shared" si="28"/>
        <v>0</v>
      </c>
    </row>
    <row r="320" spans="51:60" ht="20.25" customHeight="1" x14ac:dyDescent="0.4">
      <c r="AY320" s="257" t="s">
        <v>141</v>
      </c>
      <c r="AZ320" s="257"/>
      <c r="BB320" s="77">
        <f t="shared" si="25"/>
        <v>0</v>
      </c>
      <c r="BC320" s="77"/>
      <c r="BD320" s="77"/>
      <c r="BE320" s="77"/>
      <c r="BF320" s="78" t="str">
        <f t="shared" si="26"/>
        <v/>
      </c>
      <c r="BG320" s="79" t="str">
        <f t="shared" si="27"/>
        <v>0</v>
      </c>
      <c r="BH320" s="79" t="b">
        <f t="shared" si="28"/>
        <v>0</v>
      </c>
    </row>
    <row r="321" spans="51:60" ht="20.25" customHeight="1" x14ac:dyDescent="0.4">
      <c r="AY321" s="257" t="s">
        <v>141</v>
      </c>
      <c r="AZ321" s="257"/>
      <c r="BB321" s="77">
        <f t="shared" si="25"/>
        <v>0</v>
      </c>
      <c r="BC321" s="77"/>
      <c r="BD321" s="77"/>
      <c r="BE321" s="77"/>
      <c r="BF321" s="78" t="str">
        <f t="shared" si="26"/>
        <v/>
      </c>
      <c r="BG321" s="79" t="str">
        <f t="shared" si="27"/>
        <v>0</v>
      </c>
      <c r="BH321" s="79" t="b">
        <f t="shared" si="28"/>
        <v>0</v>
      </c>
    </row>
    <row r="322" spans="51:60" ht="20.25" customHeight="1" x14ac:dyDescent="0.4">
      <c r="AY322" s="257" t="s">
        <v>141</v>
      </c>
      <c r="AZ322" s="257"/>
      <c r="BB322" s="77">
        <f t="shared" si="25"/>
        <v>0</v>
      </c>
      <c r="BC322" s="77"/>
      <c r="BD322" s="77"/>
      <c r="BE322" s="77"/>
      <c r="BF322" s="78" t="str">
        <f t="shared" si="26"/>
        <v/>
      </c>
      <c r="BG322" s="79" t="str">
        <f t="shared" si="27"/>
        <v>0</v>
      </c>
      <c r="BH322" s="79" t="b">
        <f t="shared" si="28"/>
        <v>0</v>
      </c>
    </row>
    <row r="323" spans="51:60" ht="20.25" customHeight="1" x14ac:dyDescent="0.4">
      <c r="AY323" s="257" t="s">
        <v>141</v>
      </c>
      <c r="AZ323" s="257"/>
      <c r="BB323" s="77">
        <f t="shared" si="25"/>
        <v>0</v>
      </c>
      <c r="BC323" s="77"/>
      <c r="BD323" s="77"/>
      <c r="BE323" s="77"/>
      <c r="BF323" s="78" t="str">
        <f t="shared" si="26"/>
        <v/>
      </c>
      <c r="BG323" s="79" t="str">
        <f t="shared" si="27"/>
        <v>0</v>
      </c>
      <c r="BH323" s="79" t="b">
        <f t="shared" si="28"/>
        <v>0</v>
      </c>
    </row>
    <row r="324" spans="51:60" ht="20.25" customHeight="1" x14ac:dyDescent="0.4">
      <c r="AY324" s="257" t="s">
        <v>141</v>
      </c>
      <c r="AZ324" s="257"/>
      <c r="BB324" s="77">
        <f t="shared" si="25"/>
        <v>0</v>
      </c>
      <c r="BC324" s="77"/>
      <c r="BD324" s="77"/>
      <c r="BE324" s="77"/>
      <c r="BF324" s="78" t="str">
        <f t="shared" si="26"/>
        <v/>
      </c>
      <c r="BG324" s="79" t="str">
        <f t="shared" si="27"/>
        <v>0</v>
      </c>
      <c r="BH324" s="79" t="b">
        <f t="shared" si="28"/>
        <v>0</v>
      </c>
    </row>
    <row r="325" spans="51:60" ht="20.25" customHeight="1" x14ac:dyDescent="0.4">
      <c r="AY325" s="257" t="s">
        <v>141</v>
      </c>
      <c r="AZ325" s="257"/>
      <c r="BB325" s="77">
        <f t="shared" si="25"/>
        <v>0</v>
      </c>
      <c r="BC325" s="77"/>
      <c r="BD325" s="77"/>
      <c r="BE325" s="77"/>
      <c r="BF325" s="78" t="str">
        <f t="shared" si="26"/>
        <v/>
      </c>
      <c r="BG325" s="79" t="str">
        <f t="shared" si="27"/>
        <v>0</v>
      </c>
      <c r="BH325" s="79" t="b">
        <f t="shared" si="28"/>
        <v>0</v>
      </c>
    </row>
    <row r="326" spans="51:60" ht="20.25" customHeight="1" x14ac:dyDescent="0.4">
      <c r="AY326" s="257" t="s">
        <v>141</v>
      </c>
      <c r="AZ326" s="257"/>
      <c r="BB326" s="77">
        <f t="shared" si="25"/>
        <v>0</v>
      </c>
      <c r="BC326" s="77"/>
      <c r="BD326" s="77"/>
      <c r="BE326" s="77"/>
      <c r="BF326" s="78" t="str">
        <f t="shared" si="26"/>
        <v/>
      </c>
      <c r="BG326" s="79" t="str">
        <f t="shared" si="27"/>
        <v>0</v>
      </c>
      <c r="BH326" s="79" t="b">
        <f t="shared" si="28"/>
        <v>0</v>
      </c>
    </row>
    <row r="327" spans="51:60" ht="20.25" customHeight="1" x14ac:dyDescent="0.4">
      <c r="AY327" s="257" t="s">
        <v>141</v>
      </c>
      <c r="AZ327" s="257"/>
      <c r="BB327" s="77">
        <f t="shared" si="25"/>
        <v>0</v>
      </c>
      <c r="BC327" s="77"/>
      <c r="BD327" s="77"/>
      <c r="BE327" s="77"/>
      <c r="BF327" s="78" t="str">
        <f t="shared" si="26"/>
        <v/>
      </c>
      <c r="BG327" s="79" t="str">
        <f t="shared" si="27"/>
        <v>0</v>
      </c>
      <c r="BH327" s="79" t="b">
        <f t="shared" si="28"/>
        <v>0</v>
      </c>
    </row>
    <row r="328" spans="51:60" ht="20.25" customHeight="1" x14ac:dyDescent="0.4">
      <c r="AY328" s="257" t="s">
        <v>141</v>
      </c>
      <c r="AZ328" s="257"/>
      <c r="BB328" s="77">
        <f t="shared" si="25"/>
        <v>0</v>
      </c>
      <c r="BC328" s="77"/>
      <c r="BD328" s="77"/>
      <c r="BE328" s="77"/>
      <c r="BF328" s="78" t="str">
        <f t="shared" si="26"/>
        <v/>
      </c>
      <c r="BG328" s="79" t="str">
        <f t="shared" si="27"/>
        <v>0</v>
      </c>
      <c r="BH328" s="79" t="b">
        <f t="shared" si="28"/>
        <v>0</v>
      </c>
    </row>
    <row r="329" spans="51:60" ht="20.25" customHeight="1" x14ac:dyDescent="0.4">
      <c r="AY329" s="257" t="s">
        <v>141</v>
      </c>
      <c r="AZ329" s="257"/>
      <c r="BB329" s="77">
        <f t="shared" si="25"/>
        <v>0</v>
      </c>
      <c r="BC329" s="77"/>
      <c r="BD329" s="77"/>
      <c r="BE329" s="77"/>
      <c r="BF329" s="78" t="str">
        <f t="shared" si="26"/>
        <v/>
      </c>
      <c r="BG329" s="79" t="str">
        <f t="shared" si="27"/>
        <v>0</v>
      </c>
      <c r="BH329" s="79" t="b">
        <f t="shared" si="28"/>
        <v>0</v>
      </c>
    </row>
    <row r="330" spans="51:60" ht="20.25" customHeight="1" x14ac:dyDescent="0.4">
      <c r="AY330" s="257" t="s">
        <v>141</v>
      </c>
      <c r="AZ330" s="257"/>
    </row>
    <row r="331" spans="51:60" ht="20.25" customHeight="1" x14ac:dyDescent="0.4">
      <c r="AY331" s="257" t="s">
        <v>141</v>
      </c>
      <c r="AZ331" s="257"/>
    </row>
    <row r="332" spans="51:60" ht="20.25" customHeight="1" x14ac:dyDescent="0.4">
      <c r="AY332" s="257" t="s">
        <v>141</v>
      </c>
      <c r="AZ332" s="257"/>
    </row>
    <row r="333" spans="51:60" ht="20.25" customHeight="1" x14ac:dyDescent="0.4">
      <c r="AY333" s="257" t="s">
        <v>141</v>
      </c>
      <c r="AZ333" s="257"/>
    </row>
    <row r="334" spans="51:60" ht="20.25" customHeight="1" x14ac:dyDescent="0.4">
      <c r="AY334" s="257" t="s">
        <v>141</v>
      </c>
      <c r="AZ334" s="257"/>
    </row>
    <row r="335" spans="51:60" ht="20.25" customHeight="1" x14ac:dyDescent="0.4">
      <c r="AY335" s="257" t="s">
        <v>141</v>
      </c>
      <c r="AZ335" s="257"/>
    </row>
    <row r="336" spans="51:60" ht="20.25" customHeight="1" x14ac:dyDescent="0.4">
      <c r="AY336" s="257" t="s">
        <v>141</v>
      </c>
      <c r="AZ336" s="257"/>
    </row>
    <row r="337" spans="51:52" ht="20.25" customHeight="1" x14ac:dyDescent="0.4">
      <c r="AY337" s="257" t="s">
        <v>141</v>
      </c>
      <c r="AZ337" s="257"/>
    </row>
    <row r="338" spans="51:52" ht="20.25" customHeight="1" x14ac:dyDescent="0.4">
      <c r="AY338" s="257" t="s">
        <v>141</v>
      </c>
      <c r="AZ338" s="257"/>
    </row>
    <row r="339" spans="51:52" ht="20.25" customHeight="1" x14ac:dyDescent="0.4">
      <c r="AY339" s="257" t="s">
        <v>141</v>
      </c>
      <c r="AZ339" s="257"/>
    </row>
    <row r="340" spans="51:52" ht="20.25" customHeight="1" x14ac:dyDescent="0.4">
      <c r="AY340" s="257" t="s">
        <v>141</v>
      </c>
      <c r="AZ340" s="257"/>
    </row>
    <row r="341" spans="51:52" ht="20.25" customHeight="1" x14ac:dyDescent="0.4">
      <c r="AY341" s="257" t="s">
        <v>141</v>
      </c>
      <c r="AZ341" s="257"/>
    </row>
    <row r="342" spans="51:52" ht="20.25" customHeight="1" x14ac:dyDescent="0.4">
      <c r="AY342" s="257" t="s">
        <v>141</v>
      </c>
      <c r="AZ342" s="257"/>
    </row>
    <row r="343" spans="51:52" ht="20.25" customHeight="1" x14ac:dyDescent="0.4">
      <c r="AY343" s="257" t="s">
        <v>141</v>
      </c>
      <c r="AZ343" s="257"/>
    </row>
    <row r="344" spans="51:52" ht="20.25" customHeight="1" x14ac:dyDescent="0.4">
      <c r="AY344" s="257" t="s">
        <v>141</v>
      </c>
      <c r="AZ344" s="257"/>
    </row>
    <row r="345" spans="51:52" ht="20.25" customHeight="1" x14ac:dyDescent="0.4">
      <c r="AY345" s="257" t="s">
        <v>141</v>
      </c>
      <c r="AZ345" s="257"/>
    </row>
    <row r="346" spans="51:52" ht="20.25" customHeight="1" x14ac:dyDescent="0.4">
      <c r="AY346" s="257" t="s">
        <v>141</v>
      </c>
      <c r="AZ346" s="257"/>
    </row>
    <row r="3378" spans="38:48" ht="20.25" customHeight="1" x14ac:dyDescent="0.4">
      <c r="AT3378" s="180" t="s">
        <v>142</v>
      </c>
      <c r="AV3378" s="180" t="s">
        <v>143</v>
      </c>
    </row>
    <row r="3379" spans="38:48" ht="20.25" customHeight="1" x14ac:dyDescent="0.4">
      <c r="AL3379" s="260" t="s">
        <v>144</v>
      </c>
      <c r="AM3379" s="260"/>
      <c r="AN3379" s="260"/>
      <c r="AT3379" s="180" t="s">
        <v>145</v>
      </c>
      <c r="AV3379" s="180" t="s">
        <v>146</v>
      </c>
    </row>
    <row r="3380" spans="38:48" ht="20.25" customHeight="1" x14ac:dyDescent="0.4">
      <c r="AL3380" s="260" t="s">
        <v>147</v>
      </c>
      <c r="AM3380" s="260"/>
      <c r="AN3380" s="260"/>
      <c r="AT3380" s="180" t="s">
        <v>148</v>
      </c>
      <c r="AV3380" s="180" t="s">
        <v>149</v>
      </c>
    </row>
    <row r="3381" spans="38:48" ht="20.25" customHeight="1" x14ac:dyDescent="0.4">
      <c r="AL3381" s="260" t="s">
        <v>58</v>
      </c>
      <c r="AM3381" s="260"/>
      <c r="AN3381" s="260"/>
      <c r="AT3381" s="261" t="s">
        <v>150</v>
      </c>
      <c r="AV3381" s="180" t="s">
        <v>151</v>
      </c>
    </row>
    <row r="3382" spans="38:48" ht="20.25" customHeight="1" x14ac:dyDescent="0.4">
      <c r="AL3382" s="255" t="s">
        <v>150</v>
      </c>
      <c r="AV3382" s="180" t="s">
        <v>152</v>
      </c>
    </row>
    <row r="3383" spans="38:48" ht="20.25" customHeight="1" x14ac:dyDescent="0.4">
      <c r="AV3383" s="180" t="s">
        <v>153</v>
      </c>
    </row>
    <row r="3384" spans="38:48" ht="20.25" customHeight="1" x14ac:dyDescent="0.4">
      <c r="AV3384" s="192" t="s">
        <v>150</v>
      </c>
    </row>
  </sheetData>
  <sheetProtection formatCells="0" formatColumns="0"/>
  <mergeCells count="75">
    <mergeCell ref="AL18:AS24"/>
    <mergeCell ref="AT22:BA23"/>
    <mergeCell ref="AT24:BA24"/>
    <mergeCell ref="AT3:BA3"/>
    <mergeCell ref="AL5:AS5"/>
    <mergeCell ref="AT5:BA7"/>
    <mergeCell ref="AL6:AS6"/>
    <mergeCell ref="AL7:AO7"/>
    <mergeCell ref="AP7:AS7"/>
    <mergeCell ref="AK12:AK14"/>
    <mergeCell ref="AK9:AK11"/>
    <mergeCell ref="AO9:AO14"/>
    <mergeCell ref="AJ9:AJ11"/>
    <mergeCell ref="AL9:AL14"/>
    <mergeCell ref="AM9:AM14"/>
    <mergeCell ref="AN9:AN14"/>
    <mergeCell ref="Z9:Z14"/>
    <mergeCell ref="AA9:AA14"/>
    <mergeCell ref="R7:R8"/>
    <mergeCell ref="AJ6:AJ8"/>
    <mergeCell ref="AB9:AB14"/>
    <mergeCell ref="AC9:AC14"/>
    <mergeCell ref="AD9:AD14"/>
    <mergeCell ref="Y9:Y14"/>
    <mergeCell ref="S7:W7"/>
    <mergeCell ref="X7:X8"/>
    <mergeCell ref="AJ12:AJ14"/>
    <mergeCell ref="K9:K14"/>
    <mergeCell ref="L9:L14"/>
    <mergeCell ref="M9:M14"/>
    <mergeCell ref="N9:N14"/>
    <mergeCell ref="O9:O14"/>
    <mergeCell ref="I7:I8"/>
    <mergeCell ref="J7:J8"/>
    <mergeCell ref="P7:P8"/>
    <mergeCell ref="Q7:Q8"/>
    <mergeCell ref="A9:A14"/>
    <mergeCell ref="B9:B14"/>
    <mergeCell ref="C9:C14"/>
    <mergeCell ref="D9:D14"/>
    <mergeCell ref="E9:E14"/>
    <mergeCell ref="F9:F14"/>
    <mergeCell ref="G9:G14"/>
    <mergeCell ref="I9:I14"/>
    <mergeCell ref="J9:J14"/>
    <mergeCell ref="F7:F8"/>
    <mergeCell ref="G7:G8"/>
    <mergeCell ref="H7:H8"/>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AL1:AM2"/>
    <mergeCell ref="AO1:AY1"/>
    <mergeCell ref="AO2:AY2"/>
    <mergeCell ref="C2:D2"/>
    <mergeCell ref="E2:AF2"/>
    <mergeCell ref="AG2:AI2"/>
    <mergeCell ref="AJ2:AK2"/>
    <mergeCell ref="C1:D1"/>
    <mergeCell ref="E1:AF1"/>
    <mergeCell ref="AG1:AI1"/>
    <mergeCell ref="AJ1:AK1"/>
  </mergeCells>
  <conditionalFormatting sqref="K9">
    <cfRule type="cellIs" dxfId="1563" priority="37" operator="equal">
      <formula>"Muy Baja"</formula>
    </cfRule>
    <cfRule type="cellIs" dxfId="1562" priority="36" operator="equal">
      <formula>"Baja"</formula>
    </cfRule>
    <cfRule type="cellIs" dxfId="1561" priority="35" operator="equal">
      <formula>"Media"</formula>
    </cfRule>
    <cfRule type="cellIs" dxfId="1560" priority="34" operator="equal">
      <formula>"Alta"</formula>
    </cfRule>
    <cfRule type="cellIs" dxfId="1559" priority="33" operator="equal">
      <formula>"Muy Alta"</formula>
    </cfRule>
  </conditionalFormatting>
  <conditionalFormatting sqref="M9">
    <cfRule type="cellIs" dxfId="1558" priority="32" operator="equal">
      <formula>"Leve"</formula>
    </cfRule>
    <cfRule type="cellIs" dxfId="1557" priority="31" operator="equal">
      <formula>"Menor"</formula>
    </cfRule>
    <cfRule type="cellIs" dxfId="1556" priority="30" operator="equal">
      <formula>"Moderado"</formula>
    </cfRule>
    <cfRule type="cellIs" dxfId="1555" priority="29" operator="equal">
      <formula>"Mayor"</formula>
    </cfRule>
    <cfRule type="cellIs" dxfId="1554" priority="28" operator="equal">
      <formula>"Catastrófico"</formula>
    </cfRule>
  </conditionalFormatting>
  <conditionalFormatting sqref="O9">
    <cfRule type="cellIs" dxfId="1553" priority="27" operator="equal">
      <formula>"Bajo"</formula>
    </cfRule>
    <cfRule type="cellIs" dxfId="1552" priority="26" operator="equal">
      <formula>"Moderado"</formula>
    </cfRule>
    <cfRule type="cellIs" dxfId="1551" priority="25" operator="equal">
      <formula>"Alto"</formula>
    </cfRule>
    <cfRule type="cellIs" dxfId="1550" priority="24" operator="equal">
      <formula>"Extremo"</formula>
    </cfRule>
  </conditionalFormatting>
  <conditionalFormatting sqref="Y9">
    <cfRule type="cellIs" dxfId="1549" priority="20" operator="equal">
      <formula>"Alta"</formula>
    </cfRule>
    <cfRule type="cellIs" dxfId="1548" priority="21" operator="equal">
      <formula>"Media"</formula>
    </cfRule>
    <cfRule type="cellIs" dxfId="1547" priority="22" operator="equal">
      <formula>"Baja"</formula>
    </cfRule>
    <cfRule type="cellIs" dxfId="1546" priority="23" operator="equal">
      <formula>"Muy Baja"</formula>
    </cfRule>
    <cfRule type="cellIs" dxfId="1545" priority="19" operator="equal">
      <formula>"Muy Alta"</formula>
    </cfRule>
  </conditionalFormatting>
  <conditionalFormatting sqref="AA9">
    <cfRule type="cellIs" dxfId="1544" priority="18" operator="equal">
      <formula>"Leve"</formula>
    </cfRule>
    <cfRule type="cellIs" dxfId="1543" priority="17" operator="equal">
      <formula>"Menor"</formula>
    </cfRule>
    <cfRule type="cellIs" dxfId="1542" priority="16" operator="equal">
      <formula>"Moderado"</formula>
    </cfRule>
    <cfRule type="cellIs" dxfId="1541" priority="15" operator="equal">
      <formula>"Mayor"</formula>
    </cfRule>
    <cfRule type="cellIs" dxfId="1540" priority="14" operator="equal">
      <formula>"Catastrófico"</formula>
    </cfRule>
  </conditionalFormatting>
  <conditionalFormatting sqref="AC9">
    <cfRule type="cellIs" dxfId="1539" priority="13" operator="equal">
      <formula>"Bajo"</formula>
    </cfRule>
    <cfRule type="cellIs" dxfId="1538" priority="12" operator="equal">
      <formula>"Moderado"</formula>
    </cfRule>
    <cfRule type="cellIs" dxfId="1537" priority="11" operator="equal">
      <formula>"Alto"</formula>
    </cfRule>
    <cfRule type="cellIs" dxfId="1536" priority="10" operator="equal">
      <formula>"Extremo"</formula>
    </cfRule>
  </conditionalFormatting>
  <conditionalFormatting sqref="AN9:AN14">
    <cfRule type="containsText" dxfId="1535" priority="2" operator="containsText" text="REGULAR">
      <formula>NOT(ISERROR(SEARCH("REGULAR",AN9)))</formula>
    </cfRule>
    <cfRule type="containsText" dxfId="1534" priority="3" operator="containsText" text="BUENO">
      <formula>NOT(ISERROR(SEARCH("BUENO",AN9)))</formula>
    </cfRule>
    <cfRule type="containsText" dxfId="1533" priority="1" operator="containsText" text="MALO">
      <formula>NOT(ISERROR(SEARCH("MALO",AN9)))</formula>
    </cfRule>
  </conditionalFormatting>
  <conditionalFormatting sqref="AT9:AT14 AV9:AV14 AX9:AX14 AT16:AT17 AV16:AV17 AX16:AX17">
    <cfRule type="cellIs" dxfId="1532" priority="9" operator="equal">
      <formula>0</formula>
    </cfRule>
    <cfRule type="cellIs" dxfId="1531" priority="8" operator="equal">
      <formula>50</formula>
    </cfRule>
    <cfRule type="cellIs" dxfId="1530" priority="7" operator="equal">
      <formula>100</formula>
    </cfRule>
  </conditionalFormatting>
  <conditionalFormatting sqref="AU9:AU14 AW9:AW14 AY9:AZ14 BJ9:BJ14 AU16:AU17 AW16:AW17 AY16:AZ17 BJ16:BJ104 AT24 AY37:AZ346">
    <cfRule type="containsText" dxfId="1529" priority="4" operator="containsText" text="REGULAR">
      <formula>NOT(ISERROR(SEARCH("REGULAR",AT9)))</formula>
    </cfRule>
    <cfRule type="containsText" dxfId="1528" priority="5" operator="containsText" text="BUENO">
      <formula>NOT(ISERROR(SEARCH("BUENO",AT9)))</formula>
    </cfRule>
    <cfRule type="containsText" dxfId="1527" priority="6" operator="containsText" text="MALO">
      <formula>NOT(ISERROR(SEARCH("MALO",AT9)))</formula>
    </cfRule>
  </conditionalFormatting>
  <dataValidations count="13">
    <dataValidation operator="notEqual" allowBlank="1" showInputMessage="1" showErrorMessage="1" sqref="AW16:AW17 AU16:AU17 AU9:AU14 AW9:AW14" xr:uid="{1124F359-C097-49F9-A152-A18C8E5EF49D}"/>
    <dataValidation type="list" allowBlank="1" showInputMessage="1" showErrorMessage="1" sqref="AR9:AR14 AP9:AP14 AP16:AR17" xr:uid="{C26AD2F2-66CB-41DA-8034-481E489A3962}">
      <formula1>"SI,NO,NO APLICA"</formula1>
    </dataValidation>
    <dataValidation type="list" allowBlank="1" showInputMessage="1" showErrorMessage="1" error="Por favor una Opcion Valida" sqref="AM9:AM14" xr:uid="{2E3F2F3C-477E-4F0B-8C80-A647F11656C4}">
      <formula1>"SI,NO,NO APLICA"</formula1>
    </dataValidation>
    <dataValidation type="list" operator="lessThanOrEqual" allowBlank="1" showInputMessage="1" showErrorMessage="1" sqref="AN9" xr:uid="{04D1DA99-D0F4-4C2A-B8FC-42C8B3D28C92}">
      <formula1>"BUENO,REGULAR,MALO,NO APLICA"</formula1>
    </dataValidation>
    <dataValidation type="list" operator="notEqual" allowBlank="1" showInputMessage="1" showErrorMessage="1" sqref="AT16" xr:uid="{364DECB8-C081-4E59-8A7C-CF46FC952B67}">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14" xr:uid="{BD704594-E3DD-4E7C-8494-8DE56B87B7AF}">
      <formula1>"BUENO,REGULAR,MALO,NO APLICA"</formula1>
    </dataValidation>
    <dataValidation type="list" operator="notEqual" allowBlank="1" showInputMessage="1" showErrorMessage="1" sqref="AT17" xr:uid="{AB3738DA-0D4F-4BFC-BCF9-EDCC2370D38D}">
      <formula1>$AT$3378:$AT$3381</formula1>
    </dataValidation>
    <dataValidation type="list" operator="notEqual" allowBlank="1" showInputMessage="1" showErrorMessage="1" sqref="AV17" xr:uid="{2AD21574-9380-43B2-9243-B05896A54A8C}">
      <formula1>$AV$3378:$AV$3383</formula1>
    </dataValidation>
    <dataValidation type="list" operator="notEqual" allowBlank="1" showInputMessage="1" showErrorMessage="1" sqref="AX16" xr:uid="{19A4B1C6-36E5-414F-9099-21F41C6A245F}">
      <formula1>"En Tiempo,Fuera de Tiempo,En La semana al Cierre"</formula1>
    </dataValidation>
    <dataValidation type="list" operator="notEqual" allowBlank="1" showInputMessage="1" showErrorMessage="1" sqref="AV16" xr:uid="{18695711-95F9-48F1-A3AC-3989896C4E8A}">
      <formula1>$AV$3378:$AV$3384</formula1>
    </dataValidation>
    <dataValidation type="list" allowBlank="1" showInputMessage="1" showErrorMessage="1" error="Por favor una Opcion Valida" sqref="AL9:AL14" xr:uid="{3C25DBAE-E119-4E01-9A36-F27CF6C609E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F22211C9-D6DE-4517-AE82-A25B837DEEAC}">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3C1B413C-5F9B-407E-82F3-4B2AD583A7BF}">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294"/>
  <sheetViews>
    <sheetView showGridLines="0" topLeftCell="A4" zoomScale="50" zoomScaleNormal="50" workbookViewId="0">
      <selection activeCell="J9" sqref="J9:J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50.5703125" style="255" customWidth="1"/>
    <col min="40" max="40" width="30.28515625" style="255" customWidth="1"/>
    <col min="41" max="41" width="89.1406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210.28515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155</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151.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100"/>
      <c r="AD6" s="137"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42"/>
      <c r="AD7" s="138"/>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13.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39"/>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124</v>
      </c>
      <c r="L9" s="124">
        <v>0.4</v>
      </c>
      <c r="M9" s="123" t="s">
        <v>125</v>
      </c>
      <c r="N9" s="125">
        <v>0.8</v>
      </c>
      <c r="O9" s="126" t="s">
        <v>126</v>
      </c>
      <c r="P9" s="12">
        <v>1</v>
      </c>
      <c r="Q9" s="12" t="s">
        <v>166</v>
      </c>
      <c r="R9" s="12" t="s">
        <v>47</v>
      </c>
      <c r="S9" s="199" t="s">
        <v>118</v>
      </c>
      <c r="T9" s="199" t="s">
        <v>119</v>
      </c>
      <c r="U9" s="199" t="s">
        <v>120</v>
      </c>
      <c r="V9" s="199" t="s">
        <v>121</v>
      </c>
      <c r="W9" s="199" t="s">
        <v>122</v>
      </c>
      <c r="X9" s="14" t="s">
        <v>167</v>
      </c>
      <c r="Y9" s="143" t="s">
        <v>168</v>
      </c>
      <c r="Z9" s="146">
        <v>8.6399999999999991E-2</v>
      </c>
      <c r="AA9" s="143" t="s">
        <v>169</v>
      </c>
      <c r="AB9" s="146">
        <v>0.60000000000000009</v>
      </c>
      <c r="AC9" s="152" t="s">
        <v>169</v>
      </c>
      <c r="AD9" s="127" t="s">
        <v>170</v>
      </c>
      <c r="AE9" s="15"/>
      <c r="AF9" s="15"/>
      <c r="AG9" s="12"/>
      <c r="AH9" s="12" t="s">
        <v>128</v>
      </c>
      <c r="AI9" s="12" t="s">
        <v>171</v>
      </c>
      <c r="AJ9" s="127" t="s">
        <v>172</v>
      </c>
      <c r="AK9" s="127" t="s">
        <v>173</v>
      </c>
      <c r="AL9" s="269" t="s">
        <v>154</v>
      </c>
      <c r="AM9" s="208" t="s">
        <v>150</v>
      </c>
      <c r="AN9" s="208" t="s">
        <v>144</v>
      </c>
      <c r="AO9" s="209" t="s">
        <v>174</v>
      </c>
      <c r="AP9" s="210" t="s">
        <v>175</v>
      </c>
      <c r="AQ9" s="211" t="s">
        <v>176</v>
      </c>
      <c r="AR9" s="210" t="s">
        <v>150</v>
      </c>
      <c r="AS9" s="270" t="s">
        <v>177</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71"/>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44"/>
      <c r="Z10" s="147"/>
      <c r="AA10" s="144"/>
      <c r="AB10" s="147"/>
      <c r="AC10" s="153"/>
      <c r="AD10" s="128"/>
      <c r="AE10" s="15"/>
      <c r="AF10" s="15"/>
      <c r="AG10" s="12"/>
      <c r="AH10" s="12"/>
      <c r="AI10" s="12"/>
      <c r="AJ10" s="128"/>
      <c r="AK10" s="128"/>
      <c r="AL10" s="269"/>
      <c r="AM10" s="208"/>
      <c r="AN10" s="208"/>
      <c r="AO10" s="209"/>
      <c r="AP10" s="210" t="s">
        <v>175</v>
      </c>
      <c r="AQ10" s="211" t="s">
        <v>176</v>
      </c>
      <c r="AR10" s="210" t="s">
        <v>150</v>
      </c>
      <c r="AS10" s="270" t="s">
        <v>180</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44"/>
      <c r="Z11" s="147"/>
      <c r="AA11" s="144"/>
      <c r="AB11" s="147"/>
      <c r="AC11" s="153"/>
      <c r="AD11" s="128"/>
      <c r="AE11" s="15"/>
      <c r="AF11" s="15"/>
      <c r="AG11" s="12"/>
      <c r="AH11" s="12"/>
      <c r="AI11" s="12"/>
      <c r="AJ11" s="129"/>
      <c r="AK11" s="129"/>
      <c r="AL11" s="269"/>
      <c r="AM11" s="208"/>
      <c r="AN11" s="208"/>
      <c r="AO11" s="209"/>
      <c r="AP11" s="210" t="s">
        <v>175</v>
      </c>
      <c r="AQ11" s="211" t="s">
        <v>176</v>
      </c>
      <c r="AR11" s="210" t="s">
        <v>150</v>
      </c>
      <c r="AS11" s="270" t="s">
        <v>183</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44"/>
      <c r="Z12" s="147"/>
      <c r="AA12" s="144"/>
      <c r="AB12" s="147"/>
      <c r="AC12" s="153"/>
      <c r="AD12" s="128"/>
      <c r="AE12" s="15"/>
      <c r="AF12" s="15"/>
      <c r="AG12" s="12"/>
      <c r="AH12" s="12"/>
      <c r="AI12" s="12"/>
      <c r="AJ12" s="127"/>
      <c r="AK12" s="127"/>
      <c r="AL12" s="269"/>
      <c r="AM12" s="208"/>
      <c r="AN12" s="208"/>
      <c r="AO12" s="209"/>
      <c r="AP12" s="210" t="s">
        <v>175</v>
      </c>
      <c r="AQ12" s="211" t="s">
        <v>176</v>
      </c>
      <c r="AR12" s="210" t="s">
        <v>150</v>
      </c>
      <c r="AS12" s="270" t="s">
        <v>185</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44"/>
      <c r="Z13" s="147"/>
      <c r="AA13" s="144"/>
      <c r="AB13" s="147"/>
      <c r="AC13" s="153"/>
      <c r="AD13" s="128"/>
      <c r="AE13" s="15"/>
      <c r="AF13" s="15"/>
      <c r="AG13" s="12"/>
      <c r="AH13" s="12"/>
      <c r="AI13" s="12"/>
      <c r="AJ13" s="128"/>
      <c r="AK13" s="128"/>
      <c r="AL13" s="269"/>
      <c r="AM13" s="208"/>
      <c r="AN13" s="208"/>
      <c r="AO13" s="209"/>
      <c r="AP13" s="210"/>
      <c r="AQ13" s="211"/>
      <c r="AR13" s="210"/>
      <c r="AS13" s="212"/>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c r="I14" s="151"/>
      <c r="J14" s="122"/>
      <c r="K14" s="123"/>
      <c r="L14" s="118"/>
      <c r="M14" s="123"/>
      <c r="N14" s="125"/>
      <c r="O14" s="126"/>
      <c r="P14" s="12">
        <v>6</v>
      </c>
      <c r="Q14" s="12"/>
      <c r="R14" s="12" t="s">
        <v>186</v>
      </c>
      <c r="S14" s="199"/>
      <c r="T14" s="199"/>
      <c r="U14" s="199"/>
      <c r="V14" s="199"/>
      <c r="W14" s="199"/>
      <c r="X14" s="14"/>
      <c r="Y14" s="145"/>
      <c r="Z14" s="148"/>
      <c r="AA14" s="145"/>
      <c r="AB14" s="148"/>
      <c r="AC14" s="154"/>
      <c r="AD14" s="129"/>
      <c r="AE14" s="15"/>
      <c r="AF14" s="15"/>
      <c r="AG14" s="12"/>
      <c r="AH14" s="12"/>
      <c r="AI14" s="12"/>
      <c r="AJ14" s="129"/>
      <c r="AK14" s="129"/>
      <c r="AL14" s="272"/>
      <c r="AM14" s="216"/>
      <c r="AN14" s="216"/>
      <c r="AO14" s="217"/>
      <c r="AP14" s="210"/>
      <c r="AQ14" s="211"/>
      <c r="AR14" s="210"/>
      <c r="AS14" s="212"/>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54" customHeight="1"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9:AL14"/>
    <mergeCell ref="AM9:AM14"/>
    <mergeCell ref="AN9:AN14"/>
    <mergeCell ref="AL17:AS23"/>
    <mergeCell ref="AT21:BA22"/>
    <mergeCell ref="AT23:BA23"/>
    <mergeCell ref="AO9:AO14"/>
    <mergeCell ref="AL1:AM2"/>
    <mergeCell ref="AO1:AY1"/>
    <mergeCell ref="AO2:AY2"/>
    <mergeCell ref="AT4:BA4"/>
    <mergeCell ref="AL5:AS5"/>
    <mergeCell ref="AT5:BA7"/>
    <mergeCell ref="AL6:AS6"/>
    <mergeCell ref="AL7:AO7"/>
    <mergeCell ref="AP7:AS7"/>
    <mergeCell ref="AB9:AB14"/>
    <mergeCell ref="AC9:AC14"/>
    <mergeCell ref="AD9:AD14"/>
    <mergeCell ref="AJ9:AJ11"/>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s>
  <conditionalFormatting sqref="K9">
    <cfRule type="cellIs" dxfId="1526" priority="37" operator="equal">
      <formula>"Muy Baja"</formula>
    </cfRule>
    <cfRule type="cellIs" dxfId="1525" priority="36" operator="equal">
      <formula>"Baja"</formula>
    </cfRule>
    <cfRule type="cellIs" dxfId="1524" priority="35" operator="equal">
      <formula>"Media"</formula>
    </cfRule>
    <cfRule type="cellIs" dxfId="1523" priority="34" operator="equal">
      <formula>"Alta"</formula>
    </cfRule>
    <cfRule type="cellIs" dxfId="1522" priority="33" operator="equal">
      <formula>"Muy Alta"</formula>
    </cfRule>
  </conditionalFormatting>
  <conditionalFormatting sqref="M9">
    <cfRule type="cellIs" dxfId="1521" priority="32" operator="equal">
      <formula>"Leve"</formula>
    </cfRule>
    <cfRule type="cellIs" dxfId="1520" priority="31" operator="equal">
      <formula>"Menor"</formula>
    </cfRule>
    <cfRule type="cellIs" dxfId="1519" priority="30" operator="equal">
      <formula>"Moderado"</formula>
    </cfRule>
    <cfRule type="cellIs" dxfId="1518" priority="29" operator="equal">
      <formula>"Mayor"</formula>
    </cfRule>
    <cfRule type="cellIs" dxfId="1517" priority="28" operator="equal">
      <formula>"Catastrófico"</formula>
    </cfRule>
  </conditionalFormatting>
  <conditionalFormatting sqref="O9">
    <cfRule type="cellIs" dxfId="1516" priority="27" operator="equal">
      <formula>"Bajo"</formula>
    </cfRule>
    <cfRule type="cellIs" dxfId="1515" priority="26" operator="equal">
      <formula>"Moderado"</formula>
    </cfRule>
    <cfRule type="cellIs" dxfId="1514" priority="25" operator="equal">
      <formula>"Alto"</formula>
    </cfRule>
    <cfRule type="cellIs" dxfId="1513" priority="24" operator="equal">
      <formula>"Extremo"</formula>
    </cfRule>
  </conditionalFormatting>
  <conditionalFormatting sqref="Y9">
    <cfRule type="cellIs" dxfId="1512" priority="20" operator="equal">
      <formula>"Alta"</formula>
    </cfRule>
    <cfRule type="cellIs" dxfId="1511" priority="21" operator="equal">
      <formula>"Media"</formula>
    </cfRule>
    <cfRule type="cellIs" dxfId="1510" priority="22" operator="equal">
      <formula>"Baja"</formula>
    </cfRule>
    <cfRule type="cellIs" dxfId="1509" priority="23" operator="equal">
      <formula>"Muy Baja"</formula>
    </cfRule>
    <cfRule type="cellIs" dxfId="1508" priority="19" operator="equal">
      <formula>"Muy Alta"</formula>
    </cfRule>
  </conditionalFormatting>
  <conditionalFormatting sqref="AA9">
    <cfRule type="cellIs" dxfId="1507" priority="18" operator="equal">
      <formula>"Leve"</formula>
    </cfRule>
    <cfRule type="cellIs" dxfId="1506" priority="17" operator="equal">
      <formula>"Menor"</formula>
    </cfRule>
    <cfRule type="cellIs" dxfId="1505" priority="16" operator="equal">
      <formula>"Moderado"</formula>
    </cfRule>
    <cfRule type="cellIs" dxfId="1504" priority="15" operator="equal">
      <formula>"Mayor"</formula>
    </cfRule>
    <cfRule type="cellIs" dxfId="1503" priority="14" operator="equal">
      <formula>"Catastrófico"</formula>
    </cfRule>
  </conditionalFormatting>
  <conditionalFormatting sqref="AC9">
    <cfRule type="cellIs" dxfId="1502" priority="13" operator="equal">
      <formula>"Bajo"</formula>
    </cfRule>
    <cfRule type="cellIs" dxfId="1501" priority="12" operator="equal">
      <formula>"Moderado"</formula>
    </cfRule>
    <cfRule type="cellIs" dxfId="1500" priority="11" operator="equal">
      <formula>"Alto"</formula>
    </cfRule>
    <cfRule type="cellIs" dxfId="1499" priority="10" operator="equal">
      <formula>"Extremo"</formula>
    </cfRule>
  </conditionalFormatting>
  <conditionalFormatting sqref="AN9:AN14">
    <cfRule type="containsText" dxfId="1498" priority="2" operator="containsText" text="REGULAR">
      <formula>NOT(ISERROR(SEARCH("REGULAR",AN9)))</formula>
    </cfRule>
    <cfRule type="containsText" dxfId="1497" priority="3" operator="containsText" text="BUENO">
      <formula>NOT(ISERROR(SEARCH("BUENO",AN9)))</formula>
    </cfRule>
    <cfRule type="containsText" dxfId="1496" priority="1" operator="containsText" text="MALO">
      <formula>NOT(ISERROR(SEARCH("MALO",AN9)))</formula>
    </cfRule>
  </conditionalFormatting>
  <conditionalFormatting sqref="AT9:AT14 AV9:AV14 AX9:AX14">
    <cfRule type="cellIs" dxfId="1495" priority="9" operator="equal">
      <formula>0</formula>
    </cfRule>
    <cfRule type="cellIs" dxfId="1494" priority="8" operator="equal">
      <formula>50</formula>
    </cfRule>
    <cfRule type="cellIs" dxfId="1493" priority="7" operator="equal">
      <formula>100</formula>
    </cfRule>
  </conditionalFormatting>
  <conditionalFormatting sqref="AU9:AU14 AW9:AW14 BJ9:BJ14 AY9:AZ256 BJ17:BJ23 AT23">
    <cfRule type="containsText" dxfId="1492" priority="4" operator="containsText" text="REGULAR">
      <formula>NOT(ISERROR(SEARCH("REGULAR",AT9)))</formula>
    </cfRule>
    <cfRule type="containsText" dxfId="1491" priority="5" operator="containsText" text="BUENO">
      <formula>NOT(ISERROR(SEARCH("BUENO",AT9)))</formula>
    </cfRule>
    <cfRule type="containsText" dxfId="1490" priority="6" operator="containsText" text="MALO">
      <formula>NOT(ISERROR(SEARCH("MALO",AT9)))</formula>
    </cfRule>
  </conditionalFormatting>
  <dataValidations count="8">
    <dataValidation type="list" operator="lessThanOrEqual" allowBlank="1" showInputMessage="1" showErrorMessage="1" sqref="AN9" xr:uid="{201CBA6B-E287-4D1D-BE2D-76E4ADBAD518}">
      <formula1>"BUENO,REGULAR,MALO,NO APLICA"</formula1>
    </dataValidation>
    <dataValidation type="list" allowBlank="1" showInputMessage="1" showErrorMessage="1" error="Por favor una Opcion Valida" sqref="AM9:AM14" xr:uid="{61ED852F-B406-4ED4-AE63-DD19EB1D2CE0}">
      <formula1>"SI,NO,NO APLICA"</formula1>
    </dataValidation>
    <dataValidation type="list" allowBlank="1" showInputMessage="1" showErrorMessage="1" sqref="AR9:AR14 AP9:AP14" xr:uid="{DB5EEE3C-C885-4B75-BEB0-D7FA044E2BDA}">
      <formula1>"SI,NO,NO APLICA"</formula1>
    </dataValidation>
    <dataValidation operator="notEqual" allowBlank="1" showInputMessage="1" showErrorMessage="1" sqref="AU9:AU14 AW9:AW14" xr:uid="{0BC4D686-56F5-4C4E-85BE-AB1913185D6D}"/>
    <dataValidation type="list" errorStyle="information" operator="notEqual" allowBlank="1" showInputMessage="1" showErrorMessage="1" errorTitle="OPORTUNIDAD" error="No es opcion valida" sqref="AX9:AX14" xr:uid="{5272CEEB-86F8-4560-8217-C972E6673F65}">
      <formula1>"BUENO,REGULAR,MALO,NO APLICA"</formula1>
    </dataValidation>
    <dataValidation type="list" allowBlank="1" showInputMessage="1" showErrorMessage="1" error="Por favor una Opcion Valida" sqref="AL9:AL14" xr:uid="{586ACFDC-89D5-482E-83C2-DFF3A3438414}">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283F1842-2020-4AE9-9EEB-0E30369F660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7C66CF41-1AAD-4482-9E60-EB8A07737AC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294"/>
  <sheetViews>
    <sheetView showGridLines="0" topLeftCell="M1" zoomScale="40" zoomScaleNormal="40" workbookViewId="0">
      <selection activeCell="AG11" sqref="AG11"/>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81.140625" style="255" customWidth="1"/>
    <col min="42" max="45" width="30.28515625" style="256" customWidth="1"/>
    <col min="46" max="46" width="37.28515625" style="192" customWidth="1" collapsed="1"/>
    <col min="47" max="47" width="44"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213.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105.7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28.75" customHeight="1" thickBot="1" x14ac:dyDescent="0.25">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185.25" customHeight="1" thickBot="1" x14ac:dyDescent="0.35">
      <c r="A9" s="118" t="s">
        <v>104</v>
      </c>
      <c r="B9" s="118" t="s">
        <v>159</v>
      </c>
      <c r="C9" s="118" t="s">
        <v>160</v>
      </c>
      <c r="D9" s="118" t="s">
        <v>161</v>
      </c>
      <c r="E9" s="118" t="s">
        <v>108</v>
      </c>
      <c r="F9" s="118" t="s">
        <v>162</v>
      </c>
      <c r="G9" s="118" t="s">
        <v>163</v>
      </c>
      <c r="H9" s="12" t="s">
        <v>164</v>
      </c>
      <c r="I9" s="149" t="s">
        <v>165</v>
      </c>
      <c r="J9" s="122" t="s">
        <v>113</v>
      </c>
      <c r="K9" s="123" t="s">
        <v>114</v>
      </c>
      <c r="L9" s="124">
        <v>0.8</v>
      </c>
      <c r="M9" s="123" t="s">
        <v>125</v>
      </c>
      <c r="N9" s="125">
        <v>0.8</v>
      </c>
      <c r="O9" s="126" t="s">
        <v>126</v>
      </c>
      <c r="P9" s="12">
        <v>1</v>
      </c>
      <c r="Q9" s="12" t="s">
        <v>187</v>
      </c>
      <c r="R9" s="12" t="s">
        <v>47</v>
      </c>
      <c r="S9" s="199" t="s">
        <v>118</v>
      </c>
      <c r="T9" s="199" t="s">
        <v>119</v>
      </c>
      <c r="U9" s="199" t="s">
        <v>120</v>
      </c>
      <c r="V9" s="199" t="s">
        <v>121</v>
      </c>
      <c r="W9" s="199" t="s">
        <v>122</v>
      </c>
      <c r="X9" s="14" t="s">
        <v>167</v>
      </c>
      <c r="Y9" s="123" t="s">
        <v>168</v>
      </c>
      <c r="Z9" s="124">
        <v>0.17279999999999998</v>
      </c>
      <c r="AA9" s="123" t="s">
        <v>169</v>
      </c>
      <c r="AB9" s="124">
        <v>0.60000000000000009</v>
      </c>
      <c r="AC9" s="126" t="s">
        <v>169</v>
      </c>
      <c r="AD9" s="127" t="s">
        <v>170</v>
      </c>
      <c r="AE9" s="15" t="s">
        <v>188</v>
      </c>
      <c r="AF9" s="15" t="s">
        <v>188</v>
      </c>
      <c r="AG9" s="12" t="s">
        <v>188</v>
      </c>
      <c r="AH9" s="12" t="s">
        <v>128</v>
      </c>
      <c r="AI9" s="12" t="s">
        <v>171</v>
      </c>
      <c r="AJ9" s="127" t="s">
        <v>172</v>
      </c>
      <c r="AK9" s="127" t="s">
        <v>173</v>
      </c>
      <c r="AL9" s="275" t="s">
        <v>154</v>
      </c>
      <c r="AM9" s="276" t="s">
        <v>150</v>
      </c>
      <c r="AN9" s="277" t="s">
        <v>144</v>
      </c>
      <c r="AO9" s="278" t="s">
        <v>189</v>
      </c>
      <c r="AP9" s="279" t="s">
        <v>175</v>
      </c>
      <c r="AQ9" s="280" t="s">
        <v>190</v>
      </c>
      <c r="AR9" s="279" t="s">
        <v>154</v>
      </c>
      <c r="AS9" s="281" t="s">
        <v>177</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71"/>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185.25" customHeight="1" thickBot="1" x14ac:dyDescent="0.35">
      <c r="A10" s="118"/>
      <c r="B10" s="118"/>
      <c r="C10" s="118"/>
      <c r="D10" s="118"/>
      <c r="E10" s="118"/>
      <c r="F10" s="118"/>
      <c r="G10" s="118"/>
      <c r="H10" s="12" t="s">
        <v>188</v>
      </c>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23"/>
      <c r="Z10" s="118"/>
      <c r="AA10" s="123"/>
      <c r="AB10" s="118"/>
      <c r="AC10" s="126"/>
      <c r="AD10" s="128"/>
      <c r="AE10" s="15" t="s">
        <v>188</v>
      </c>
      <c r="AF10" s="15" t="s">
        <v>188</v>
      </c>
      <c r="AG10" s="12" t="s">
        <v>188</v>
      </c>
      <c r="AH10" s="12" t="s">
        <v>188</v>
      </c>
      <c r="AI10" s="12" t="s">
        <v>188</v>
      </c>
      <c r="AJ10" s="128"/>
      <c r="AK10" s="128"/>
      <c r="AL10" s="275"/>
      <c r="AM10" s="276"/>
      <c r="AN10" s="277"/>
      <c r="AO10" s="278"/>
      <c r="AP10" s="279" t="s">
        <v>175</v>
      </c>
      <c r="AQ10" s="280" t="s">
        <v>190</v>
      </c>
      <c r="AR10" s="279" t="s">
        <v>154</v>
      </c>
      <c r="AS10" s="281" t="s">
        <v>180</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3"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135" customHeight="1" thickBot="1" x14ac:dyDescent="0.35">
      <c r="A11" s="118"/>
      <c r="B11" s="118"/>
      <c r="C11" s="118"/>
      <c r="D11" s="118"/>
      <c r="E11" s="118"/>
      <c r="F11" s="118"/>
      <c r="G11" s="118"/>
      <c r="H11" s="12" t="s">
        <v>188</v>
      </c>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t="s">
        <v>188</v>
      </c>
      <c r="AF11" s="15" t="s">
        <v>188</v>
      </c>
      <c r="AG11" s="12" t="s">
        <v>188</v>
      </c>
      <c r="AH11" s="12" t="s">
        <v>188</v>
      </c>
      <c r="AI11" s="12" t="s">
        <v>188</v>
      </c>
      <c r="AJ11" s="129"/>
      <c r="AK11" s="129"/>
      <c r="AL11" s="275"/>
      <c r="AM11" s="276"/>
      <c r="AN11" s="277"/>
      <c r="AO11" s="278"/>
      <c r="AP11" s="279" t="s">
        <v>175</v>
      </c>
      <c r="AQ11" s="280" t="s">
        <v>190</v>
      </c>
      <c r="AR11" s="279" t="s">
        <v>154</v>
      </c>
      <c r="AS11" s="281" t="s">
        <v>183</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170.25" customHeight="1" x14ac:dyDescent="0.3">
      <c r="A12" s="118"/>
      <c r="B12" s="118"/>
      <c r="C12" s="118"/>
      <c r="D12" s="118"/>
      <c r="E12" s="118"/>
      <c r="F12" s="118"/>
      <c r="G12" s="118"/>
      <c r="H12" s="12" t="s">
        <v>188</v>
      </c>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t="s">
        <v>188</v>
      </c>
      <c r="AF12" s="15" t="s">
        <v>188</v>
      </c>
      <c r="AG12" s="12" t="s">
        <v>188</v>
      </c>
      <c r="AH12" s="12" t="s">
        <v>188</v>
      </c>
      <c r="AI12" s="12" t="s">
        <v>188</v>
      </c>
      <c r="AJ12" s="127" t="s">
        <v>188</v>
      </c>
      <c r="AK12" s="127" t="s">
        <v>188</v>
      </c>
      <c r="AL12" s="275"/>
      <c r="AM12" s="276"/>
      <c r="AN12" s="277"/>
      <c r="AO12" s="278"/>
      <c r="AP12" s="279" t="s">
        <v>175</v>
      </c>
      <c r="AQ12" s="280" t="s">
        <v>190</v>
      </c>
      <c r="AR12" s="279" t="s">
        <v>154</v>
      </c>
      <c r="AS12" s="281" t="s">
        <v>185</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t="s">
        <v>188</v>
      </c>
      <c r="I13" s="150"/>
      <c r="J13" s="122"/>
      <c r="K13" s="123"/>
      <c r="L13" s="118"/>
      <c r="M13" s="123"/>
      <c r="N13" s="125"/>
      <c r="O13" s="126"/>
      <c r="P13" s="12">
        <v>5</v>
      </c>
      <c r="Q13" s="12" t="s">
        <v>188</v>
      </c>
      <c r="R13" s="12" t="s">
        <v>186</v>
      </c>
      <c r="S13" s="199" t="s">
        <v>188</v>
      </c>
      <c r="T13" s="199" t="s">
        <v>188</v>
      </c>
      <c r="U13" s="199" t="s">
        <v>188</v>
      </c>
      <c r="V13" s="199" t="s">
        <v>188</v>
      </c>
      <c r="W13" s="199" t="s">
        <v>188</v>
      </c>
      <c r="X13" s="14" t="s">
        <v>188</v>
      </c>
      <c r="Y13" s="123"/>
      <c r="Z13" s="118"/>
      <c r="AA13" s="123"/>
      <c r="AB13" s="118"/>
      <c r="AC13" s="126"/>
      <c r="AD13" s="128"/>
      <c r="AE13" s="15" t="s">
        <v>188</v>
      </c>
      <c r="AF13" s="15" t="s">
        <v>188</v>
      </c>
      <c r="AG13" s="12" t="s">
        <v>188</v>
      </c>
      <c r="AH13" s="12"/>
      <c r="AI13" s="12"/>
      <c r="AJ13" s="128"/>
      <c r="AK13" s="128"/>
      <c r="AL13" s="275"/>
      <c r="AM13" s="276"/>
      <c r="AN13" s="277"/>
      <c r="AO13" s="278"/>
      <c r="AP13" s="279" t="s">
        <v>190</v>
      </c>
      <c r="AQ13" s="280" t="s">
        <v>190</v>
      </c>
      <c r="AR13" s="279" t="s">
        <v>190</v>
      </c>
      <c r="AS13" s="282" t="s">
        <v>190</v>
      </c>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t="s">
        <v>188</v>
      </c>
      <c r="I14" s="151"/>
      <c r="J14" s="122"/>
      <c r="K14" s="123"/>
      <c r="L14" s="118"/>
      <c r="M14" s="123"/>
      <c r="N14" s="125"/>
      <c r="O14" s="126"/>
      <c r="P14" s="12">
        <v>6</v>
      </c>
      <c r="Q14" s="12" t="s">
        <v>188</v>
      </c>
      <c r="R14" s="12" t="s">
        <v>186</v>
      </c>
      <c r="S14" s="199" t="s">
        <v>188</v>
      </c>
      <c r="T14" s="199" t="s">
        <v>188</v>
      </c>
      <c r="U14" s="199" t="s">
        <v>188</v>
      </c>
      <c r="V14" s="199" t="s">
        <v>188</v>
      </c>
      <c r="W14" s="199" t="s">
        <v>188</v>
      </c>
      <c r="X14" s="14" t="s">
        <v>188</v>
      </c>
      <c r="Y14" s="123"/>
      <c r="Z14" s="118"/>
      <c r="AA14" s="123"/>
      <c r="AB14" s="118"/>
      <c r="AC14" s="126"/>
      <c r="AD14" s="129"/>
      <c r="AE14" s="15" t="s">
        <v>188</v>
      </c>
      <c r="AF14" s="15" t="s">
        <v>188</v>
      </c>
      <c r="AG14" s="12" t="s">
        <v>188</v>
      </c>
      <c r="AH14" s="12"/>
      <c r="AI14" s="12"/>
      <c r="AJ14" s="129"/>
      <c r="AK14" s="129"/>
      <c r="AL14" s="283"/>
      <c r="AM14" s="284"/>
      <c r="AN14" s="277"/>
      <c r="AO14" s="285"/>
      <c r="AP14" s="279" t="s">
        <v>190</v>
      </c>
      <c r="AQ14" s="280" t="s">
        <v>190</v>
      </c>
      <c r="AR14" s="279" t="s">
        <v>190</v>
      </c>
      <c r="AS14" s="282" t="s">
        <v>190</v>
      </c>
      <c r="AT14" s="45"/>
      <c r="AU14" s="45" t="str">
        <f t="shared" si="0"/>
        <v/>
      </c>
      <c r="AV14" s="45"/>
      <c r="AW14" s="45" t="str">
        <f t="shared" ref="AW14" si="12">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3"/>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3"/>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3"/>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3"/>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3"/>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3"/>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3"/>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3"/>
        <v>0</v>
      </c>
      <c r="BI73" s="40"/>
      <c r="BJ73" s="40"/>
      <c r="BK73" s="40"/>
      <c r="BL73" s="40"/>
      <c r="BM73" s="40"/>
      <c r="BN73" s="40"/>
      <c r="BO73" s="40"/>
    </row>
    <row r="74" spans="51:67" x14ac:dyDescent="0.4">
      <c r="AY74" s="257" t="s">
        <v>141</v>
      </c>
      <c r="AZ74" s="257"/>
      <c r="BB74" s="41">
        <f t="shared" ref="BB74:BB137" si="14">((IF(AU74="BUENO","100",IF(AU74="REGULAR","75",IF(AU74="MALO","50",IF(AU74="NA","0",IF(AU74="","0"))))))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5">((
IF(AU74="BUENO","100",
IF(AU74="REGULAR","50",
IF(AU74="MALO","0",
IF(AU74="NO APLICA","NA",
IF(AU74="","")))))))</f>
        <v/>
      </c>
      <c r="BG74" s="43" t="str">
        <f t="shared" ref="BG74:BG137" si="16">IF(AW74="BUENO","100",
IF(AW74="REGULAR","50",
IF(AW74="MALO","0",
IF(AW74="NO APLICA","NA",
IF(AW74="","0")))))</f>
        <v>0</v>
      </c>
      <c r="BH74" s="43" t="b">
        <f t="shared" si="13"/>
        <v>0</v>
      </c>
      <c r="BI74" s="40"/>
      <c r="BJ74" s="40"/>
      <c r="BK74" s="40"/>
      <c r="BL74" s="40"/>
      <c r="BM74" s="40"/>
      <c r="BN74" s="40"/>
      <c r="BO74" s="40"/>
    </row>
    <row r="75" spans="51:67" x14ac:dyDescent="0.4">
      <c r="AY75" s="257" t="s">
        <v>141</v>
      </c>
      <c r="AZ75" s="257"/>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257" t="s">
        <v>141</v>
      </c>
      <c r="AZ76" s="257"/>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257" t="s">
        <v>141</v>
      </c>
      <c r="AZ77" s="257"/>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257" t="s">
        <v>141</v>
      </c>
      <c r="AZ78" s="257"/>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257" t="s">
        <v>141</v>
      </c>
      <c r="AZ79" s="257"/>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257" t="s">
        <v>141</v>
      </c>
      <c r="AZ80" s="257"/>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257" t="s">
        <v>141</v>
      </c>
      <c r="AZ81" s="257"/>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257" t="s">
        <v>141</v>
      </c>
      <c r="AZ82" s="257"/>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257" t="s">
        <v>141</v>
      </c>
      <c r="AZ83" s="257"/>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257" t="s">
        <v>141</v>
      </c>
      <c r="AZ84" s="257"/>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257" t="s">
        <v>141</v>
      </c>
      <c r="AZ85" s="257"/>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257" t="s">
        <v>141</v>
      </c>
      <c r="AZ86" s="257"/>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257" t="s">
        <v>141</v>
      </c>
      <c r="AZ87" s="257"/>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257" t="s">
        <v>141</v>
      </c>
      <c r="AZ88" s="257"/>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257" t="s">
        <v>141</v>
      </c>
      <c r="AZ89" s="257"/>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257" t="s">
        <v>141</v>
      </c>
      <c r="AZ90" s="257"/>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257" t="s">
        <v>141</v>
      </c>
      <c r="AZ91" s="257"/>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257" t="s">
        <v>141</v>
      </c>
      <c r="AZ92" s="257"/>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257" t="s">
        <v>141</v>
      </c>
      <c r="AZ93" s="257"/>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257" t="s">
        <v>141</v>
      </c>
      <c r="AZ94" s="257"/>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257" t="s">
        <v>141</v>
      </c>
      <c r="AZ95" s="257"/>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257" t="s">
        <v>141</v>
      </c>
      <c r="AZ96" s="257"/>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257" t="s">
        <v>141</v>
      </c>
      <c r="AZ97" s="257"/>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257" t="s">
        <v>141</v>
      </c>
      <c r="AZ98" s="257"/>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257" t="s">
        <v>141</v>
      </c>
      <c r="AZ99" s="257"/>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257" t="s">
        <v>141</v>
      </c>
      <c r="AZ100" s="257"/>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257" t="s">
        <v>141</v>
      </c>
      <c r="AZ101" s="257"/>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257" t="s">
        <v>141</v>
      </c>
      <c r="AZ102" s="257"/>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257" t="s">
        <v>141</v>
      </c>
      <c r="AZ103" s="257"/>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257" t="s">
        <v>141</v>
      </c>
      <c r="AZ104" s="257"/>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257" t="s">
        <v>141</v>
      </c>
      <c r="AZ105" s="257"/>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257" t="s">
        <v>141</v>
      </c>
      <c r="AZ106" s="257"/>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257" t="s">
        <v>141</v>
      </c>
      <c r="AZ107" s="257"/>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257" t="s">
        <v>141</v>
      </c>
      <c r="AZ108" s="257"/>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257" t="s">
        <v>141</v>
      </c>
      <c r="AZ109" s="257"/>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257" t="s">
        <v>141</v>
      </c>
      <c r="AZ110" s="257"/>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257" t="s">
        <v>141</v>
      </c>
      <c r="AZ111" s="257"/>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257" t="s">
        <v>141</v>
      </c>
      <c r="AZ112" s="257"/>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257" t="s">
        <v>141</v>
      </c>
      <c r="AZ113" s="257"/>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257" t="s">
        <v>141</v>
      </c>
      <c r="AZ114" s="257"/>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257" t="s">
        <v>141</v>
      </c>
      <c r="AZ115" s="257"/>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257" t="s">
        <v>141</v>
      </c>
      <c r="AZ116" s="257"/>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257" t="s">
        <v>141</v>
      </c>
      <c r="AZ117" s="257"/>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257" t="s">
        <v>141</v>
      </c>
      <c r="AZ118" s="257"/>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257" t="s">
        <v>141</v>
      </c>
      <c r="AZ119" s="257"/>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257" t="s">
        <v>141</v>
      </c>
      <c r="AZ120" s="257"/>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257" t="s">
        <v>141</v>
      </c>
      <c r="AZ121" s="257"/>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257" t="s">
        <v>141</v>
      </c>
      <c r="AZ122" s="257"/>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257" t="s">
        <v>141</v>
      </c>
      <c r="AZ123" s="257"/>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257" t="s">
        <v>141</v>
      </c>
      <c r="AZ124" s="257"/>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257" t="s">
        <v>141</v>
      </c>
      <c r="AZ125" s="257"/>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257" t="s">
        <v>141</v>
      </c>
      <c r="AZ126" s="257"/>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257" t="s">
        <v>141</v>
      </c>
      <c r="AZ127" s="257"/>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257" t="s">
        <v>141</v>
      </c>
      <c r="AZ128" s="257"/>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257" t="s">
        <v>141</v>
      </c>
      <c r="AZ129" s="257"/>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257" t="s">
        <v>141</v>
      </c>
      <c r="AZ130" s="257"/>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257" t="s">
        <v>141</v>
      </c>
      <c r="AZ131" s="257"/>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257" t="s">
        <v>141</v>
      </c>
      <c r="AZ132" s="257"/>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257" t="s">
        <v>141</v>
      </c>
      <c r="AZ133" s="257"/>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257" t="s">
        <v>141</v>
      </c>
      <c r="AZ134" s="257"/>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257" t="s">
        <v>141</v>
      </c>
      <c r="AZ135" s="257"/>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257" t="s">
        <v>141</v>
      </c>
      <c r="AZ136" s="257"/>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257" t="s">
        <v>141</v>
      </c>
      <c r="AZ137" s="257"/>
      <c r="BB137" s="41">
        <f t="shared" si="14"/>
        <v>0</v>
      </c>
      <c r="BC137" s="41"/>
      <c r="BD137" s="41"/>
      <c r="BE137" s="41"/>
      <c r="BF137" s="42" t="str">
        <f t="shared" si="15"/>
        <v/>
      </c>
      <c r="BG137" s="43" t="str">
        <f t="shared" si="16"/>
        <v>0</v>
      </c>
      <c r="BH137" s="43" t="b">
        <f t="shared" si="17"/>
        <v>0</v>
      </c>
      <c r="BI137" s="40"/>
      <c r="BJ137" s="40"/>
      <c r="BK137" s="40"/>
      <c r="BL137" s="40"/>
      <c r="BM137" s="40"/>
      <c r="BN137" s="40"/>
      <c r="BO137" s="40"/>
    </row>
    <row r="138" spans="51:67" x14ac:dyDescent="0.4">
      <c r="AY138" s="257" t="s">
        <v>141</v>
      </c>
      <c r="AZ138" s="257"/>
      <c r="BB138" s="41">
        <f t="shared" ref="BB138:BB201" si="18">((IF(AU138="BUENO","100",IF(AU138="REGULAR","75",IF(AU138="MALO","50",IF(AU138="NA","0",IF(AU138="","0"))))))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9">((
IF(AU138="BUENO","100",
IF(AU138="REGULAR","50",
IF(AU138="MALO","0",
IF(AU138="NO APLICA","NA",
IF(AU138="","")))))))</f>
        <v/>
      </c>
      <c r="BG138" s="43" t="str">
        <f t="shared" ref="BG138:BG201" si="20">IF(AW138="BUENO","100",
IF(AW138="REGULAR","50",
IF(AW138="MALO","0",
IF(AW138="NO APLICA","NA",
IF(AW138="","0")))))</f>
        <v>0</v>
      </c>
      <c r="BH138" s="43" t="b">
        <f t="shared" si="17"/>
        <v>0</v>
      </c>
      <c r="BI138" s="40"/>
      <c r="BJ138" s="40"/>
      <c r="BK138" s="40"/>
      <c r="BL138" s="40"/>
      <c r="BM138" s="40"/>
      <c r="BN138" s="40"/>
      <c r="BO138" s="40"/>
    </row>
    <row r="139" spans="51:67" x14ac:dyDescent="0.4">
      <c r="AY139" s="257" t="s">
        <v>141</v>
      </c>
      <c r="AZ139" s="257"/>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257" t="s">
        <v>141</v>
      </c>
      <c r="AZ140" s="257"/>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257" t="s">
        <v>141</v>
      </c>
      <c r="AZ141" s="257"/>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257" t="s">
        <v>141</v>
      </c>
      <c r="AZ142" s="257"/>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257" t="s">
        <v>141</v>
      </c>
      <c r="AZ143" s="257"/>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257" t="s">
        <v>141</v>
      </c>
      <c r="AZ144" s="257"/>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257" t="s">
        <v>141</v>
      </c>
      <c r="AZ145" s="257"/>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257" t="s">
        <v>141</v>
      </c>
      <c r="AZ146" s="257"/>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257" t="s">
        <v>141</v>
      </c>
      <c r="AZ147" s="257"/>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257" t="s">
        <v>141</v>
      </c>
      <c r="AZ148" s="257"/>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257" t="s">
        <v>141</v>
      </c>
      <c r="AZ149" s="257"/>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257" t="s">
        <v>141</v>
      </c>
      <c r="AZ150" s="257"/>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257" t="s">
        <v>141</v>
      </c>
      <c r="AZ151" s="257"/>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257" t="s">
        <v>141</v>
      </c>
      <c r="AZ152" s="257"/>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257" t="s">
        <v>141</v>
      </c>
      <c r="AZ153" s="257"/>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257" t="s">
        <v>141</v>
      </c>
      <c r="AZ154" s="257"/>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257" t="s">
        <v>141</v>
      </c>
      <c r="AZ155" s="257"/>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257" t="s">
        <v>141</v>
      </c>
      <c r="AZ156" s="257"/>
      <c r="BB156" s="77">
        <f t="shared" si="18"/>
        <v>0</v>
      </c>
      <c r="BC156" s="77"/>
      <c r="BD156" s="77"/>
      <c r="BE156" s="77"/>
      <c r="BF156" s="78" t="str">
        <f t="shared" si="19"/>
        <v/>
      </c>
      <c r="BG156" s="79" t="str">
        <f t="shared" si="20"/>
        <v>0</v>
      </c>
      <c r="BH156" s="79" t="b">
        <f t="shared" si="21"/>
        <v>0</v>
      </c>
    </row>
    <row r="157" spans="51:67" x14ac:dyDescent="0.4">
      <c r="AY157" s="257" t="s">
        <v>141</v>
      </c>
      <c r="AZ157" s="257"/>
      <c r="BB157" s="77">
        <f t="shared" si="18"/>
        <v>0</v>
      </c>
      <c r="BC157" s="77"/>
      <c r="BD157" s="77"/>
      <c r="BE157" s="77"/>
      <c r="BF157" s="78" t="str">
        <f t="shared" si="19"/>
        <v/>
      </c>
      <c r="BG157" s="79" t="str">
        <f t="shared" si="20"/>
        <v>0</v>
      </c>
      <c r="BH157" s="79" t="b">
        <f t="shared" si="21"/>
        <v>0</v>
      </c>
    </row>
    <row r="158" spans="51:67" x14ac:dyDescent="0.4">
      <c r="AY158" s="257" t="s">
        <v>141</v>
      </c>
      <c r="AZ158" s="257"/>
      <c r="BB158" s="77">
        <f t="shared" si="18"/>
        <v>0</v>
      </c>
      <c r="BC158" s="77"/>
      <c r="BD158" s="77"/>
      <c r="BE158" s="77"/>
      <c r="BF158" s="78" t="str">
        <f t="shared" si="19"/>
        <v/>
      </c>
      <c r="BG158" s="79" t="str">
        <f t="shared" si="20"/>
        <v>0</v>
      </c>
      <c r="BH158" s="79" t="b">
        <f t="shared" si="21"/>
        <v>0</v>
      </c>
    </row>
    <row r="159" spans="51:67" x14ac:dyDescent="0.4">
      <c r="AY159" s="257" t="s">
        <v>141</v>
      </c>
      <c r="AZ159" s="257"/>
      <c r="BB159" s="77">
        <f t="shared" si="18"/>
        <v>0</v>
      </c>
      <c r="BC159" s="77"/>
      <c r="BD159" s="77"/>
      <c r="BE159" s="77"/>
      <c r="BF159" s="78" t="str">
        <f t="shared" si="19"/>
        <v/>
      </c>
      <c r="BG159" s="79" t="str">
        <f t="shared" si="20"/>
        <v>0</v>
      </c>
      <c r="BH159" s="79" t="b">
        <f t="shared" si="21"/>
        <v>0</v>
      </c>
    </row>
    <row r="160" spans="51:67" x14ac:dyDescent="0.4">
      <c r="AY160" s="257" t="s">
        <v>141</v>
      </c>
      <c r="AZ160" s="257"/>
      <c r="BB160" s="77">
        <f t="shared" si="18"/>
        <v>0</v>
      </c>
      <c r="BC160" s="77"/>
      <c r="BD160" s="77"/>
      <c r="BE160" s="77"/>
      <c r="BF160" s="78" t="str">
        <f t="shared" si="19"/>
        <v/>
      </c>
      <c r="BG160" s="79" t="str">
        <f t="shared" si="20"/>
        <v>0</v>
      </c>
      <c r="BH160" s="79" t="b">
        <f t="shared" si="21"/>
        <v>0</v>
      </c>
    </row>
    <row r="161" spans="51:60" x14ac:dyDescent="0.4">
      <c r="AY161" s="257" t="s">
        <v>141</v>
      </c>
      <c r="AZ161" s="257"/>
      <c r="BB161" s="77">
        <f t="shared" si="18"/>
        <v>0</v>
      </c>
      <c r="BC161" s="77"/>
      <c r="BD161" s="77"/>
      <c r="BE161" s="77"/>
      <c r="BF161" s="78" t="str">
        <f t="shared" si="19"/>
        <v/>
      </c>
      <c r="BG161" s="79" t="str">
        <f t="shared" si="20"/>
        <v>0</v>
      </c>
      <c r="BH161" s="79" t="b">
        <f t="shared" si="21"/>
        <v>0</v>
      </c>
    </row>
    <row r="162" spans="51:60" x14ac:dyDescent="0.4">
      <c r="AY162" s="257" t="s">
        <v>141</v>
      </c>
      <c r="AZ162" s="257"/>
      <c r="BB162" s="77">
        <f t="shared" si="18"/>
        <v>0</v>
      </c>
      <c r="BC162" s="77"/>
      <c r="BD162" s="77"/>
      <c r="BE162" s="77"/>
      <c r="BF162" s="78" t="str">
        <f t="shared" si="19"/>
        <v/>
      </c>
      <c r="BG162" s="79" t="str">
        <f t="shared" si="20"/>
        <v>0</v>
      </c>
      <c r="BH162" s="79" t="b">
        <f t="shared" si="21"/>
        <v>0</v>
      </c>
    </row>
    <row r="163" spans="51:60" x14ac:dyDescent="0.4">
      <c r="AY163" s="257" t="s">
        <v>141</v>
      </c>
      <c r="AZ163" s="257"/>
      <c r="BB163" s="77">
        <f t="shared" si="18"/>
        <v>0</v>
      </c>
      <c r="BC163" s="77"/>
      <c r="BD163" s="77"/>
      <c r="BE163" s="77"/>
      <c r="BF163" s="78" t="str">
        <f t="shared" si="19"/>
        <v/>
      </c>
      <c r="BG163" s="79" t="str">
        <f t="shared" si="20"/>
        <v>0</v>
      </c>
      <c r="BH163" s="79" t="b">
        <f t="shared" si="21"/>
        <v>0</v>
      </c>
    </row>
    <row r="164" spans="51:60" x14ac:dyDescent="0.4">
      <c r="AY164" s="257" t="s">
        <v>141</v>
      </c>
      <c r="AZ164" s="257"/>
      <c r="BB164" s="77">
        <f t="shared" si="18"/>
        <v>0</v>
      </c>
      <c r="BC164" s="77"/>
      <c r="BD164" s="77"/>
      <c r="BE164" s="77"/>
      <c r="BF164" s="78" t="str">
        <f t="shared" si="19"/>
        <v/>
      </c>
      <c r="BG164" s="79" t="str">
        <f t="shared" si="20"/>
        <v>0</v>
      </c>
      <c r="BH164" s="79" t="b">
        <f t="shared" si="21"/>
        <v>0</v>
      </c>
    </row>
    <row r="165" spans="51:60" x14ac:dyDescent="0.4">
      <c r="AY165" s="257" t="s">
        <v>141</v>
      </c>
      <c r="AZ165" s="257"/>
      <c r="BB165" s="77">
        <f t="shared" si="18"/>
        <v>0</v>
      </c>
      <c r="BC165" s="77"/>
      <c r="BD165" s="77"/>
      <c r="BE165" s="77"/>
      <c r="BF165" s="78" t="str">
        <f t="shared" si="19"/>
        <v/>
      </c>
      <c r="BG165" s="79" t="str">
        <f t="shared" si="20"/>
        <v>0</v>
      </c>
      <c r="BH165" s="79" t="b">
        <f t="shared" si="21"/>
        <v>0</v>
      </c>
    </row>
    <row r="166" spans="51:60" x14ac:dyDescent="0.4">
      <c r="AY166" s="257" t="s">
        <v>141</v>
      </c>
      <c r="AZ166" s="257"/>
      <c r="BB166" s="77">
        <f t="shared" si="18"/>
        <v>0</v>
      </c>
      <c r="BC166" s="77"/>
      <c r="BD166" s="77"/>
      <c r="BE166" s="77"/>
      <c r="BF166" s="78" t="str">
        <f t="shared" si="19"/>
        <v/>
      </c>
      <c r="BG166" s="79" t="str">
        <f t="shared" si="20"/>
        <v>0</v>
      </c>
      <c r="BH166" s="79" t="b">
        <f t="shared" si="21"/>
        <v>0</v>
      </c>
    </row>
    <row r="167" spans="51:60" x14ac:dyDescent="0.4">
      <c r="AY167" s="257" t="s">
        <v>141</v>
      </c>
      <c r="AZ167" s="257"/>
      <c r="BB167" s="77">
        <f t="shared" si="18"/>
        <v>0</v>
      </c>
      <c r="BC167" s="77"/>
      <c r="BD167" s="77"/>
      <c r="BE167" s="77"/>
      <c r="BF167" s="78" t="str">
        <f t="shared" si="19"/>
        <v/>
      </c>
      <c r="BG167" s="79" t="str">
        <f t="shared" si="20"/>
        <v>0</v>
      </c>
      <c r="BH167" s="79" t="b">
        <f t="shared" si="21"/>
        <v>0</v>
      </c>
    </row>
    <row r="168" spans="51:60" x14ac:dyDescent="0.4">
      <c r="AY168" s="257" t="s">
        <v>141</v>
      </c>
      <c r="AZ168" s="257"/>
      <c r="BB168" s="77">
        <f t="shared" si="18"/>
        <v>0</v>
      </c>
      <c r="BC168" s="77"/>
      <c r="BD168" s="77"/>
      <c r="BE168" s="77"/>
      <c r="BF168" s="78" t="str">
        <f t="shared" si="19"/>
        <v/>
      </c>
      <c r="BG168" s="79" t="str">
        <f t="shared" si="20"/>
        <v>0</v>
      </c>
      <c r="BH168" s="79" t="b">
        <f t="shared" si="21"/>
        <v>0</v>
      </c>
    </row>
    <row r="169" spans="51:60" x14ac:dyDescent="0.4">
      <c r="AY169" s="257" t="s">
        <v>141</v>
      </c>
      <c r="AZ169" s="257"/>
      <c r="BB169" s="77">
        <f t="shared" si="18"/>
        <v>0</v>
      </c>
      <c r="BC169" s="77"/>
      <c r="BD169" s="77"/>
      <c r="BE169" s="77"/>
      <c r="BF169" s="78" t="str">
        <f t="shared" si="19"/>
        <v/>
      </c>
      <c r="BG169" s="79" t="str">
        <f t="shared" si="20"/>
        <v>0</v>
      </c>
      <c r="BH169" s="79" t="b">
        <f t="shared" si="21"/>
        <v>0</v>
      </c>
    </row>
    <row r="170" spans="51:60" x14ac:dyDescent="0.4">
      <c r="AY170" s="257" t="s">
        <v>141</v>
      </c>
      <c r="AZ170" s="257"/>
      <c r="BB170" s="77">
        <f t="shared" si="18"/>
        <v>0</v>
      </c>
      <c r="BC170" s="77"/>
      <c r="BD170" s="77"/>
      <c r="BE170" s="77"/>
      <c r="BF170" s="78" t="str">
        <f t="shared" si="19"/>
        <v/>
      </c>
      <c r="BG170" s="79" t="str">
        <f t="shared" si="20"/>
        <v>0</v>
      </c>
      <c r="BH170" s="79" t="b">
        <f t="shared" si="21"/>
        <v>0</v>
      </c>
    </row>
    <row r="171" spans="51:60" x14ac:dyDescent="0.4">
      <c r="AY171" s="257" t="s">
        <v>141</v>
      </c>
      <c r="AZ171" s="257"/>
      <c r="BB171" s="77">
        <f t="shared" si="18"/>
        <v>0</v>
      </c>
      <c r="BC171" s="77"/>
      <c r="BD171" s="77"/>
      <c r="BE171" s="77"/>
      <c r="BF171" s="78" t="str">
        <f t="shared" si="19"/>
        <v/>
      </c>
      <c r="BG171" s="79" t="str">
        <f t="shared" si="20"/>
        <v>0</v>
      </c>
      <c r="BH171" s="79" t="b">
        <f t="shared" si="21"/>
        <v>0</v>
      </c>
    </row>
    <row r="172" spans="51:60" x14ac:dyDescent="0.4">
      <c r="AY172" s="257" t="s">
        <v>141</v>
      </c>
      <c r="AZ172" s="257"/>
      <c r="BB172" s="77">
        <f t="shared" si="18"/>
        <v>0</v>
      </c>
      <c r="BC172" s="77"/>
      <c r="BD172" s="77"/>
      <c r="BE172" s="77"/>
      <c r="BF172" s="78" t="str">
        <f t="shared" si="19"/>
        <v/>
      </c>
      <c r="BG172" s="79" t="str">
        <f t="shared" si="20"/>
        <v>0</v>
      </c>
      <c r="BH172" s="79" t="b">
        <f t="shared" si="21"/>
        <v>0</v>
      </c>
    </row>
    <row r="173" spans="51:60" x14ac:dyDescent="0.4">
      <c r="AY173" s="257" t="s">
        <v>141</v>
      </c>
      <c r="AZ173" s="257"/>
      <c r="BB173" s="77">
        <f t="shared" si="18"/>
        <v>0</v>
      </c>
      <c r="BC173" s="77"/>
      <c r="BD173" s="77"/>
      <c r="BE173" s="77"/>
      <c r="BF173" s="78" t="str">
        <f t="shared" si="19"/>
        <v/>
      </c>
      <c r="BG173" s="79" t="str">
        <f t="shared" si="20"/>
        <v>0</v>
      </c>
      <c r="BH173" s="79" t="b">
        <f t="shared" si="21"/>
        <v>0</v>
      </c>
    </row>
    <row r="174" spans="51:60" x14ac:dyDescent="0.4">
      <c r="AY174" s="257" t="s">
        <v>141</v>
      </c>
      <c r="AZ174" s="257"/>
      <c r="BB174" s="77">
        <f t="shared" si="18"/>
        <v>0</v>
      </c>
      <c r="BC174" s="77"/>
      <c r="BD174" s="77"/>
      <c r="BE174" s="77"/>
      <c r="BF174" s="78" t="str">
        <f t="shared" si="19"/>
        <v/>
      </c>
      <c r="BG174" s="79" t="str">
        <f t="shared" si="20"/>
        <v>0</v>
      </c>
      <c r="BH174" s="79" t="b">
        <f t="shared" si="21"/>
        <v>0</v>
      </c>
    </row>
    <row r="175" spans="51:60" x14ac:dyDescent="0.4">
      <c r="AY175" s="257" t="s">
        <v>141</v>
      </c>
      <c r="AZ175" s="257"/>
      <c r="BB175" s="77">
        <f t="shared" si="18"/>
        <v>0</v>
      </c>
      <c r="BC175" s="77"/>
      <c r="BD175" s="77"/>
      <c r="BE175" s="77"/>
      <c r="BF175" s="78" t="str">
        <f t="shared" si="19"/>
        <v/>
      </c>
      <c r="BG175" s="79" t="str">
        <f t="shared" si="20"/>
        <v>0</v>
      </c>
      <c r="BH175" s="79" t="b">
        <f t="shared" si="21"/>
        <v>0</v>
      </c>
    </row>
    <row r="176" spans="51:60" x14ac:dyDescent="0.4">
      <c r="AY176" s="257" t="s">
        <v>141</v>
      </c>
      <c r="AZ176" s="257"/>
      <c r="BB176" s="77">
        <f t="shared" si="18"/>
        <v>0</v>
      </c>
      <c r="BC176" s="77"/>
      <c r="BD176" s="77"/>
      <c r="BE176" s="77"/>
      <c r="BF176" s="78" t="str">
        <f t="shared" si="19"/>
        <v/>
      </c>
      <c r="BG176" s="79" t="str">
        <f t="shared" si="20"/>
        <v>0</v>
      </c>
      <c r="BH176" s="79" t="b">
        <f t="shared" si="21"/>
        <v>0</v>
      </c>
    </row>
    <row r="177" spans="51:60" x14ac:dyDescent="0.4">
      <c r="AY177" s="257" t="s">
        <v>141</v>
      </c>
      <c r="AZ177" s="257"/>
      <c r="BB177" s="77">
        <f t="shared" si="18"/>
        <v>0</v>
      </c>
      <c r="BC177" s="77"/>
      <c r="BD177" s="77"/>
      <c r="BE177" s="77"/>
      <c r="BF177" s="78" t="str">
        <f t="shared" si="19"/>
        <v/>
      </c>
      <c r="BG177" s="79" t="str">
        <f t="shared" si="20"/>
        <v>0</v>
      </c>
      <c r="BH177" s="79" t="b">
        <f t="shared" si="21"/>
        <v>0</v>
      </c>
    </row>
    <row r="178" spans="51:60" x14ac:dyDescent="0.4">
      <c r="AY178" s="257" t="s">
        <v>141</v>
      </c>
      <c r="AZ178" s="257"/>
      <c r="BB178" s="77">
        <f t="shared" si="18"/>
        <v>0</v>
      </c>
      <c r="BC178" s="77"/>
      <c r="BD178" s="77"/>
      <c r="BE178" s="77"/>
      <c r="BF178" s="78" t="str">
        <f t="shared" si="19"/>
        <v/>
      </c>
      <c r="BG178" s="79" t="str">
        <f t="shared" si="20"/>
        <v>0</v>
      </c>
      <c r="BH178" s="79" t="b">
        <f t="shared" si="21"/>
        <v>0</v>
      </c>
    </row>
    <row r="179" spans="51:60" x14ac:dyDescent="0.4">
      <c r="AY179" s="257" t="s">
        <v>141</v>
      </c>
      <c r="AZ179" s="257"/>
      <c r="BB179" s="77">
        <f t="shared" si="18"/>
        <v>0</v>
      </c>
      <c r="BC179" s="77"/>
      <c r="BD179" s="77"/>
      <c r="BE179" s="77"/>
      <c r="BF179" s="78" t="str">
        <f t="shared" si="19"/>
        <v/>
      </c>
      <c r="BG179" s="79" t="str">
        <f t="shared" si="20"/>
        <v>0</v>
      </c>
      <c r="BH179" s="79" t="b">
        <f t="shared" si="21"/>
        <v>0</v>
      </c>
    </row>
    <row r="180" spans="51:60" x14ac:dyDescent="0.4">
      <c r="AY180" s="257" t="s">
        <v>141</v>
      </c>
      <c r="AZ180" s="257"/>
      <c r="BB180" s="77">
        <f t="shared" si="18"/>
        <v>0</v>
      </c>
      <c r="BC180" s="77"/>
      <c r="BD180" s="77"/>
      <c r="BE180" s="77"/>
      <c r="BF180" s="78" t="str">
        <f t="shared" si="19"/>
        <v/>
      </c>
      <c r="BG180" s="79" t="str">
        <f t="shared" si="20"/>
        <v>0</v>
      </c>
      <c r="BH180" s="79" t="b">
        <f t="shared" si="21"/>
        <v>0</v>
      </c>
    </row>
    <row r="181" spans="51:60" x14ac:dyDescent="0.4">
      <c r="AY181" s="257" t="s">
        <v>141</v>
      </c>
      <c r="AZ181" s="257"/>
      <c r="BB181" s="77">
        <f t="shared" si="18"/>
        <v>0</v>
      </c>
      <c r="BC181" s="77"/>
      <c r="BD181" s="77"/>
      <c r="BE181" s="77"/>
      <c r="BF181" s="78" t="str">
        <f t="shared" si="19"/>
        <v/>
      </c>
      <c r="BG181" s="79" t="str">
        <f t="shared" si="20"/>
        <v>0</v>
      </c>
      <c r="BH181" s="79" t="b">
        <f t="shared" si="21"/>
        <v>0</v>
      </c>
    </row>
    <row r="182" spans="51:60" x14ac:dyDescent="0.4">
      <c r="AY182" s="257" t="s">
        <v>141</v>
      </c>
      <c r="AZ182" s="257"/>
      <c r="BB182" s="77">
        <f t="shared" si="18"/>
        <v>0</v>
      </c>
      <c r="BC182" s="77"/>
      <c r="BD182" s="77"/>
      <c r="BE182" s="77"/>
      <c r="BF182" s="78" t="str">
        <f t="shared" si="19"/>
        <v/>
      </c>
      <c r="BG182" s="79" t="str">
        <f t="shared" si="20"/>
        <v>0</v>
      </c>
      <c r="BH182" s="79" t="b">
        <f t="shared" si="21"/>
        <v>0</v>
      </c>
    </row>
    <row r="183" spans="51:60" x14ac:dyDescent="0.4">
      <c r="AY183" s="257" t="s">
        <v>141</v>
      </c>
      <c r="AZ183" s="257"/>
      <c r="BB183" s="77">
        <f t="shared" si="18"/>
        <v>0</v>
      </c>
      <c r="BC183" s="77"/>
      <c r="BD183" s="77"/>
      <c r="BE183" s="77"/>
      <c r="BF183" s="78" t="str">
        <f t="shared" si="19"/>
        <v/>
      </c>
      <c r="BG183" s="79" t="str">
        <f t="shared" si="20"/>
        <v>0</v>
      </c>
      <c r="BH183" s="79" t="b">
        <f t="shared" si="21"/>
        <v>0</v>
      </c>
    </row>
    <row r="184" spans="51:60" x14ac:dyDescent="0.4">
      <c r="AY184" s="257" t="s">
        <v>141</v>
      </c>
      <c r="AZ184" s="257"/>
      <c r="BB184" s="77">
        <f t="shared" si="18"/>
        <v>0</v>
      </c>
      <c r="BC184" s="77"/>
      <c r="BD184" s="77"/>
      <c r="BE184" s="77"/>
      <c r="BF184" s="78" t="str">
        <f t="shared" si="19"/>
        <v/>
      </c>
      <c r="BG184" s="79" t="str">
        <f t="shared" si="20"/>
        <v>0</v>
      </c>
      <c r="BH184" s="79" t="b">
        <f t="shared" si="21"/>
        <v>0</v>
      </c>
    </row>
    <row r="185" spans="51:60" x14ac:dyDescent="0.4">
      <c r="AY185" s="257" t="s">
        <v>141</v>
      </c>
      <c r="AZ185" s="257"/>
      <c r="BB185" s="77">
        <f t="shared" si="18"/>
        <v>0</v>
      </c>
      <c r="BC185" s="77"/>
      <c r="BD185" s="77"/>
      <c r="BE185" s="77"/>
      <c r="BF185" s="78" t="str">
        <f t="shared" si="19"/>
        <v/>
      </c>
      <c r="BG185" s="79" t="str">
        <f t="shared" si="20"/>
        <v>0</v>
      </c>
      <c r="BH185" s="79" t="b">
        <f t="shared" si="21"/>
        <v>0</v>
      </c>
    </row>
    <row r="186" spans="51:60" x14ac:dyDescent="0.4">
      <c r="AY186" s="257" t="s">
        <v>141</v>
      </c>
      <c r="AZ186" s="257"/>
      <c r="BB186" s="77">
        <f t="shared" si="18"/>
        <v>0</v>
      </c>
      <c r="BC186" s="77"/>
      <c r="BD186" s="77"/>
      <c r="BE186" s="77"/>
      <c r="BF186" s="78" t="str">
        <f t="shared" si="19"/>
        <v/>
      </c>
      <c r="BG186" s="79" t="str">
        <f t="shared" si="20"/>
        <v>0</v>
      </c>
      <c r="BH186" s="79" t="b">
        <f t="shared" si="21"/>
        <v>0</v>
      </c>
    </row>
    <row r="187" spans="51:60" x14ac:dyDescent="0.4">
      <c r="AY187" s="257" t="s">
        <v>141</v>
      </c>
      <c r="AZ187" s="257"/>
      <c r="BB187" s="77">
        <f t="shared" si="18"/>
        <v>0</v>
      </c>
      <c r="BC187" s="77"/>
      <c r="BD187" s="77"/>
      <c r="BE187" s="77"/>
      <c r="BF187" s="78" t="str">
        <f t="shared" si="19"/>
        <v/>
      </c>
      <c r="BG187" s="79" t="str">
        <f t="shared" si="20"/>
        <v>0</v>
      </c>
      <c r="BH187" s="79" t="b">
        <f t="shared" si="21"/>
        <v>0</v>
      </c>
    </row>
    <row r="188" spans="51:60" x14ac:dyDescent="0.4">
      <c r="AY188" s="257" t="s">
        <v>141</v>
      </c>
      <c r="AZ188" s="257"/>
      <c r="BB188" s="77">
        <f t="shared" si="18"/>
        <v>0</v>
      </c>
      <c r="BC188" s="77"/>
      <c r="BD188" s="77"/>
      <c r="BE188" s="77"/>
      <c r="BF188" s="78" t="str">
        <f t="shared" si="19"/>
        <v/>
      </c>
      <c r="BG188" s="79" t="str">
        <f t="shared" si="20"/>
        <v>0</v>
      </c>
      <c r="BH188" s="79" t="b">
        <f t="shared" si="21"/>
        <v>0</v>
      </c>
    </row>
    <row r="189" spans="51:60" x14ac:dyDescent="0.4">
      <c r="AY189" s="257" t="s">
        <v>141</v>
      </c>
      <c r="AZ189" s="257"/>
      <c r="BB189" s="77">
        <f t="shared" si="18"/>
        <v>0</v>
      </c>
      <c r="BC189" s="77"/>
      <c r="BD189" s="77"/>
      <c r="BE189" s="77"/>
      <c r="BF189" s="78" t="str">
        <f t="shared" si="19"/>
        <v/>
      </c>
      <c r="BG189" s="79" t="str">
        <f t="shared" si="20"/>
        <v>0</v>
      </c>
      <c r="BH189" s="79" t="b">
        <f t="shared" si="21"/>
        <v>0</v>
      </c>
    </row>
    <row r="190" spans="51:60" x14ac:dyDescent="0.4">
      <c r="AY190" s="257" t="s">
        <v>141</v>
      </c>
      <c r="AZ190" s="257"/>
      <c r="BB190" s="77">
        <f t="shared" si="18"/>
        <v>0</v>
      </c>
      <c r="BC190" s="77"/>
      <c r="BD190" s="77"/>
      <c r="BE190" s="77"/>
      <c r="BF190" s="78" t="str">
        <f t="shared" si="19"/>
        <v/>
      </c>
      <c r="BG190" s="79" t="str">
        <f t="shared" si="20"/>
        <v>0</v>
      </c>
      <c r="BH190" s="79" t="b">
        <f t="shared" si="21"/>
        <v>0</v>
      </c>
    </row>
    <row r="191" spans="51:60" x14ac:dyDescent="0.4">
      <c r="AY191" s="257" t="s">
        <v>141</v>
      </c>
      <c r="AZ191" s="257"/>
      <c r="BB191" s="77">
        <f t="shared" si="18"/>
        <v>0</v>
      </c>
      <c r="BC191" s="77"/>
      <c r="BD191" s="77"/>
      <c r="BE191" s="77"/>
      <c r="BF191" s="78" t="str">
        <f t="shared" si="19"/>
        <v/>
      </c>
      <c r="BG191" s="79" t="str">
        <f t="shared" si="20"/>
        <v>0</v>
      </c>
      <c r="BH191" s="79" t="b">
        <f t="shared" si="21"/>
        <v>0</v>
      </c>
    </row>
    <row r="192" spans="51:60" x14ac:dyDescent="0.4">
      <c r="AY192" s="257" t="s">
        <v>141</v>
      </c>
      <c r="AZ192" s="257"/>
      <c r="BB192" s="77">
        <f t="shared" si="18"/>
        <v>0</v>
      </c>
      <c r="BC192" s="77"/>
      <c r="BD192" s="77"/>
      <c r="BE192" s="77"/>
      <c r="BF192" s="78" t="str">
        <f t="shared" si="19"/>
        <v/>
      </c>
      <c r="BG192" s="79" t="str">
        <f t="shared" si="20"/>
        <v>0</v>
      </c>
      <c r="BH192" s="79" t="b">
        <f t="shared" si="21"/>
        <v>0</v>
      </c>
    </row>
    <row r="193" spans="51:60" x14ac:dyDescent="0.4">
      <c r="AY193" s="257" t="s">
        <v>141</v>
      </c>
      <c r="AZ193" s="257"/>
      <c r="BB193" s="77">
        <f t="shared" si="18"/>
        <v>0</v>
      </c>
      <c r="BC193" s="77"/>
      <c r="BD193" s="77"/>
      <c r="BE193" s="77"/>
      <c r="BF193" s="78" t="str">
        <f t="shared" si="19"/>
        <v/>
      </c>
      <c r="BG193" s="79" t="str">
        <f t="shared" si="20"/>
        <v>0</v>
      </c>
      <c r="BH193" s="79" t="b">
        <f t="shared" si="21"/>
        <v>0</v>
      </c>
    </row>
    <row r="194" spans="51:60" x14ac:dyDescent="0.4">
      <c r="AY194" s="257" t="s">
        <v>141</v>
      </c>
      <c r="AZ194" s="257"/>
      <c r="BB194" s="77">
        <f t="shared" si="18"/>
        <v>0</v>
      </c>
      <c r="BC194" s="77"/>
      <c r="BD194" s="77"/>
      <c r="BE194" s="77"/>
      <c r="BF194" s="78" t="str">
        <f t="shared" si="19"/>
        <v/>
      </c>
      <c r="BG194" s="79" t="str">
        <f t="shared" si="20"/>
        <v>0</v>
      </c>
      <c r="BH194" s="79" t="b">
        <f t="shared" si="21"/>
        <v>0</v>
      </c>
    </row>
    <row r="195" spans="51:60" x14ac:dyDescent="0.4">
      <c r="AY195" s="257" t="s">
        <v>141</v>
      </c>
      <c r="AZ195" s="257"/>
      <c r="BB195" s="77">
        <f t="shared" si="18"/>
        <v>0</v>
      </c>
      <c r="BC195" s="77"/>
      <c r="BD195" s="77"/>
      <c r="BE195" s="77"/>
      <c r="BF195" s="78" t="str">
        <f t="shared" si="19"/>
        <v/>
      </c>
      <c r="BG195" s="79" t="str">
        <f t="shared" si="20"/>
        <v>0</v>
      </c>
      <c r="BH195" s="79" t="b">
        <f t="shared" si="21"/>
        <v>0</v>
      </c>
    </row>
    <row r="196" spans="51:60" x14ac:dyDescent="0.4">
      <c r="AY196" s="257" t="s">
        <v>141</v>
      </c>
      <c r="AZ196" s="257"/>
      <c r="BB196" s="77">
        <f t="shared" si="18"/>
        <v>0</v>
      </c>
      <c r="BC196" s="77"/>
      <c r="BD196" s="77"/>
      <c r="BE196" s="77"/>
      <c r="BF196" s="78" t="str">
        <f t="shared" si="19"/>
        <v/>
      </c>
      <c r="BG196" s="79" t="str">
        <f t="shared" si="20"/>
        <v>0</v>
      </c>
      <c r="BH196" s="79" t="b">
        <f t="shared" si="21"/>
        <v>0</v>
      </c>
    </row>
    <row r="197" spans="51:60" x14ac:dyDescent="0.4">
      <c r="AY197" s="257" t="s">
        <v>141</v>
      </c>
      <c r="AZ197" s="257"/>
      <c r="BB197" s="77">
        <f t="shared" si="18"/>
        <v>0</v>
      </c>
      <c r="BC197" s="77"/>
      <c r="BD197" s="77"/>
      <c r="BE197" s="77"/>
      <c r="BF197" s="78" t="str">
        <f t="shared" si="19"/>
        <v/>
      </c>
      <c r="BG197" s="79" t="str">
        <f t="shared" si="20"/>
        <v>0</v>
      </c>
      <c r="BH197" s="79" t="b">
        <f t="shared" si="21"/>
        <v>0</v>
      </c>
    </row>
    <row r="198" spans="51:60" x14ac:dyDescent="0.4">
      <c r="AY198" s="257" t="s">
        <v>141</v>
      </c>
      <c r="AZ198" s="257"/>
      <c r="BB198" s="77">
        <f t="shared" si="18"/>
        <v>0</v>
      </c>
      <c r="BC198" s="77"/>
      <c r="BD198" s="77"/>
      <c r="BE198" s="77"/>
      <c r="BF198" s="78" t="str">
        <f t="shared" si="19"/>
        <v/>
      </c>
      <c r="BG198" s="79" t="str">
        <f t="shared" si="20"/>
        <v>0</v>
      </c>
      <c r="BH198" s="79" t="b">
        <f t="shared" si="21"/>
        <v>0</v>
      </c>
    </row>
    <row r="199" spans="51:60" x14ac:dyDescent="0.4">
      <c r="AY199" s="257" t="s">
        <v>141</v>
      </c>
      <c r="AZ199" s="257"/>
      <c r="BB199" s="77">
        <f t="shared" si="18"/>
        <v>0</v>
      </c>
      <c r="BC199" s="77"/>
      <c r="BD199" s="77"/>
      <c r="BE199" s="77"/>
      <c r="BF199" s="78" t="str">
        <f t="shared" si="19"/>
        <v/>
      </c>
      <c r="BG199" s="79" t="str">
        <f t="shared" si="20"/>
        <v>0</v>
      </c>
      <c r="BH199" s="79" t="b">
        <f t="shared" si="21"/>
        <v>0</v>
      </c>
    </row>
    <row r="200" spans="51:60" x14ac:dyDescent="0.4">
      <c r="AY200" s="257" t="s">
        <v>141</v>
      </c>
      <c r="AZ200" s="257"/>
      <c r="BB200" s="77">
        <f t="shared" si="18"/>
        <v>0</v>
      </c>
      <c r="BC200" s="77"/>
      <c r="BD200" s="77"/>
      <c r="BE200" s="77"/>
      <c r="BF200" s="78" t="str">
        <f t="shared" si="19"/>
        <v/>
      </c>
      <c r="BG200" s="79" t="str">
        <f t="shared" si="20"/>
        <v>0</v>
      </c>
      <c r="BH200" s="79" t="b">
        <f t="shared" si="21"/>
        <v>0</v>
      </c>
    </row>
    <row r="201" spans="51:60" x14ac:dyDescent="0.4">
      <c r="AY201" s="257" t="s">
        <v>141</v>
      </c>
      <c r="AZ201" s="257"/>
      <c r="BB201" s="77">
        <f t="shared" si="18"/>
        <v>0</v>
      </c>
      <c r="BC201" s="77"/>
      <c r="BD201" s="77"/>
      <c r="BE201" s="77"/>
      <c r="BF201" s="78" t="str">
        <f t="shared" si="19"/>
        <v/>
      </c>
      <c r="BG201" s="79" t="str">
        <f t="shared" si="20"/>
        <v>0</v>
      </c>
      <c r="BH201" s="79" t="b">
        <f t="shared" si="21"/>
        <v>0</v>
      </c>
    </row>
    <row r="202" spans="51:60" x14ac:dyDescent="0.4">
      <c r="AY202" s="257" t="s">
        <v>141</v>
      </c>
      <c r="AZ202" s="257"/>
      <c r="BB202" s="77">
        <f t="shared" ref="BB202:BB239" si="22">((IF(AU202="BUENO","100",IF(AU202="REGULAR","75",IF(AU202="MALO","50",IF(AU202="NA","0",IF(AU202="","0"))))))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3">((
IF(AU202="BUENO","100",
IF(AU202="REGULAR","50",
IF(AU202="MALO","0",
IF(AU202="NO APLICA","NA",
IF(AU202="","")))))))</f>
        <v/>
      </c>
      <c r="BG202" s="79" t="str">
        <f t="shared" ref="BG202:BG239" si="24">IF(AW202="BUENO","100",
IF(AW202="REGULAR","50",
IF(AW202="MALO","0",
IF(AW202="NO APLICA","NA",
IF(AW202="","0")))))</f>
        <v>0</v>
      </c>
      <c r="BH202" s="79" t="b">
        <f t="shared" si="21"/>
        <v>0</v>
      </c>
    </row>
    <row r="203" spans="51:60" x14ac:dyDescent="0.4">
      <c r="AY203" s="257" t="s">
        <v>141</v>
      </c>
      <c r="AZ203" s="257"/>
      <c r="BB203" s="77">
        <f t="shared" si="22"/>
        <v>0</v>
      </c>
      <c r="BC203" s="77"/>
      <c r="BD203" s="77"/>
      <c r="BE203" s="77"/>
      <c r="BF203" s="78" t="str">
        <f t="shared" si="23"/>
        <v/>
      </c>
      <c r="BG203" s="79" t="str">
        <f t="shared" si="24"/>
        <v>0</v>
      </c>
      <c r="BH203" s="79" t="b">
        <f t="shared" si="21"/>
        <v>0</v>
      </c>
    </row>
    <row r="204" spans="51:60" x14ac:dyDescent="0.4">
      <c r="AY204" s="257" t="s">
        <v>141</v>
      </c>
      <c r="AZ204" s="257"/>
      <c r="BB204" s="77">
        <f t="shared" si="22"/>
        <v>0</v>
      </c>
      <c r="BC204" s="77"/>
      <c r="BD204" s="77"/>
      <c r="BE204" s="77"/>
      <c r="BF204" s="78" t="str">
        <f t="shared" si="23"/>
        <v/>
      </c>
      <c r="BG204" s="79" t="str">
        <f t="shared" si="24"/>
        <v>0</v>
      </c>
      <c r="BH204" s="79" t="b">
        <f t="shared" si="21"/>
        <v>0</v>
      </c>
    </row>
    <row r="205" spans="51:60" x14ac:dyDescent="0.4">
      <c r="AY205" s="257" t="s">
        <v>141</v>
      </c>
      <c r="AZ205" s="257"/>
      <c r="BB205" s="77">
        <f t="shared" si="22"/>
        <v>0</v>
      </c>
      <c r="BC205" s="77"/>
      <c r="BD205" s="77"/>
      <c r="BE205" s="77"/>
      <c r="BF205" s="78" t="str">
        <f t="shared" si="23"/>
        <v/>
      </c>
      <c r="BG205" s="79" t="str">
        <f t="shared" si="24"/>
        <v>0</v>
      </c>
      <c r="BH205" s="79" t="b">
        <f t="shared" si="21"/>
        <v>0</v>
      </c>
    </row>
    <row r="206" spans="51:60" x14ac:dyDescent="0.4">
      <c r="AY206" s="257" t="s">
        <v>141</v>
      </c>
      <c r="AZ206" s="257"/>
      <c r="BB206" s="77">
        <f t="shared" si="22"/>
        <v>0</v>
      </c>
      <c r="BC206" s="77"/>
      <c r="BD206" s="77"/>
      <c r="BE206" s="77"/>
      <c r="BF206" s="78" t="str">
        <f t="shared" si="23"/>
        <v/>
      </c>
      <c r="BG206" s="79" t="str">
        <f t="shared" si="24"/>
        <v>0</v>
      </c>
      <c r="BH206" s="79" t="b">
        <f t="shared" si="21"/>
        <v>0</v>
      </c>
    </row>
    <row r="207" spans="51:60" x14ac:dyDescent="0.4">
      <c r="AY207" s="257" t="s">
        <v>141</v>
      </c>
      <c r="AZ207" s="257"/>
      <c r="BB207" s="77">
        <f t="shared" si="22"/>
        <v>0</v>
      </c>
      <c r="BC207" s="77"/>
      <c r="BD207" s="77"/>
      <c r="BE207" s="77"/>
      <c r="BF207" s="78" t="str">
        <f t="shared" si="23"/>
        <v/>
      </c>
      <c r="BG207" s="79" t="str">
        <f t="shared" si="24"/>
        <v>0</v>
      </c>
      <c r="BH207" s="79" t="b">
        <f t="shared" ref="BH207:BH239" si="25">IF(AY207="BUENO","100",
IF(AY207="MALO","0",
IF(AY207="REGULAR","75",
IF(AY207="","0"))))</f>
        <v>0</v>
      </c>
    </row>
    <row r="208" spans="51:60" x14ac:dyDescent="0.4">
      <c r="AY208" s="257" t="s">
        <v>141</v>
      </c>
      <c r="AZ208" s="257"/>
      <c r="BB208" s="77">
        <f t="shared" si="22"/>
        <v>0</v>
      </c>
      <c r="BC208" s="77"/>
      <c r="BD208" s="77"/>
      <c r="BE208" s="77"/>
      <c r="BF208" s="78" t="str">
        <f t="shared" si="23"/>
        <v/>
      </c>
      <c r="BG208" s="79" t="str">
        <f t="shared" si="24"/>
        <v>0</v>
      </c>
      <c r="BH208" s="79" t="b">
        <f t="shared" si="25"/>
        <v>0</v>
      </c>
    </row>
    <row r="209" spans="51:60" x14ac:dyDescent="0.4">
      <c r="AY209" s="257" t="s">
        <v>141</v>
      </c>
      <c r="AZ209" s="257"/>
      <c r="BB209" s="77">
        <f t="shared" si="22"/>
        <v>0</v>
      </c>
      <c r="BC209" s="77"/>
      <c r="BD209" s="77"/>
      <c r="BE209" s="77"/>
      <c r="BF209" s="78" t="str">
        <f t="shared" si="23"/>
        <v/>
      </c>
      <c r="BG209" s="79" t="str">
        <f t="shared" si="24"/>
        <v>0</v>
      </c>
      <c r="BH209" s="79" t="b">
        <f t="shared" si="25"/>
        <v>0</v>
      </c>
    </row>
    <row r="210" spans="51:60" x14ac:dyDescent="0.4">
      <c r="AY210" s="257" t="s">
        <v>141</v>
      </c>
      <c r="AZ210" s="257"/>
      <c r="BB210" s="77">
        <f t="shared" si="22"/>
        <v>0</v>
      </c>
      <c r="BC210" s="77"/>
      <c r="BD210" s="77"/>
      <c r="BE210" s="77"/>
      <c r="BF210" s="78" t="str">
        <f t="shared" si="23"/>
        <v/>
      </c>
      <c r="BG210" s="79" t="str">
        <f t="shared" si="24"/>
        <v>0</v>
      </c>
      <c r="BH210" s="79" t="b">
        <f t="shared" si="25"/>
        <v>0</v>
      </c>
    </row>
    <row r="211" spans="51:60" x14ac:dyDescent="0.4">
      <c r="AY211" s="257" t="s">
        <v>141</v>
      </c>
      <c r="AZ211" s="257"/>
      <c r="BB211" s="77">
        <f t="shared" si="22"/>
        <v>0</v>
      </c>
      <c r="BC211" s="77"/>
      <c r="BD211" s="77"/>
      <c r="BE211" s="77"/>
      <c r="BF211" s="78" t="str">
        <f t="shared" si="23"/>
        <v/>
      </c>
      <c r="BG211" s="79" t="str">
        <f t="shared" si="24"/>
        <v>0</v>
      </c>
      <c r="BH211" s="79" t="b">
        <f t="shared" si="25"/>
        <v>0</v>
      </c>
    </row>
    <row r="212" spans="51:60" x14ac:dyDescent="0.4">
      <c r="AY212" s="257" t="s">
        <v>141</v>
      </c>
      <c r="AZ212" s="257"/>
      <c r="BB212" s="77">
        <f t="shared" si="22"/>
        <v>0</v>
      </c>
      <c r="BC212" s="77"/>
      <c r="BD212" s="77"/>
      <c r="BE212" s="77"/>
      <c r="BF212" s="78" t="str">
        <f t="shared" si="23"/>
        <v/>
      </c>
      <c r="BG212" s="79" t="str">
        <f t="shared" si="24"/>
        <v>0</v>
      </c>
      <c r="BH212" s="79" t="b">
        <f t="shared" si="25"/>
        <v>0</v>
      </c>
    </row>
    <row r="213" spans="51:60" x14ac:dyDescent="0.4">
      <c r="AY213" s="257" t="s">
        <v>141</v>
      </c>
      <c r="AZ213" s="257"/>
      <c r="BB213" s="77">
        <f t="shared" si="22"/>
        <v>0</v>
      </c>
      <c r="BC213" s="77"/>
      <c r="BD213" s="77"/>
      <c r="BE213" s="77"/>
      <c r="BF213" s="78" t="str">
        <f t="shared" si="23"/>
        <v/>
      </c>
      <c r="BG213" s="79" t="str">
        <f t="shared" si="24"/>
        <v>0</v>
      </c>
      <c r="BH213" s="79" t="b">
        <f t="shared" si="25"/>
        <v>0</v>
      </c>
    </row>
    <row r="214" spans="51:60" x14ac:dyDescent="0.4">
      <c r="AY214" s="257" t="s">
        <v>141</v>
      </c>
      <c r="AZ214" s="257"/>
      <c r="BB214" s="77">
        <f t="shared" si="22"/>
        <v>0</v>
      </c>
      <c r="BC214" s="77"/>
      <c r="BD214" s="77"/>
      <c r="BE214" s="77"/>
      <c r="BF214" s="78" t="str">
        <f t="shared" si="23"/>
        <v/>
      </c>
      <c r="BG214" s="79" t="str">
        <f t="shared" si="24"/>
        <v>0</v>
      </c>
      <c r="BH214" s="79" t="b">
        <f t="shared" si="25"/>
        <v>0</v>
      </c>
    </row>
    <row r="215" spans="51:60" x14ac:dyDescent="0.4">
      <c r="AY215" s="257" t="s">
        <v>141</v>
      </c>
      <c r="AZ215" s="257"/>
      <c r="BB215" s="77">
        <f t="shared" si="22"/>
        <v>0</v>
      </c>
      <c r="BC215" s="77"/>
      <c r="BD215" s="77"/>
      <c r="BE215" s="77"/>
      <c r="BF215" s="78" t="str">
        <f t="shared" si="23"/>
        <v/>
      </c>
      <c r="BG215" s="79" t="str">
        <f t="shared" si="24"/>
        <v>0</v>
      </c>
      <c r="BH215" s="79" t="b">
        <f t="shared" si="25"/>
        <v>0</v>
      </c>
    </row>
    <row r="216" spans="51:60" x14ac:dyDescent="0.4">
      <c r="AY216" s="257" t="s">
        <v>141</v>
      </c>
      <c r="AZ216" s="257"/>
      <c r="BB216" s="77">
        <f t="shared" si="22"/>
        <v>0</v>
      </c>
      <c r="BC216" s="77"/>
      <c r="BD216" s="77"/>
      <c r="BE216" s="77"/>
      <c r="BF216" s="78" t="str">
        <f t="shared" si="23"/>
        <v/>
      </c>
      <c r="BG216" s="79" t="str">
        <f t="shared" si="24"/>
        <v>0</v>
      </c>
      <c r="BH216" s="79" t="b">
        <f t="shared" si="25"/>
        <v>0</v>
      </c>
    </row>
    <row r="217" spans="51:60" x14ac:dyDescent="0.4">
      <c r="AY217" s="257" t="s">
        <v>141</v>
      </c>
      <c r="AZ217" s="257"/>
      <c r="BB217" s="77">
        <f t="shared" si="22"/>
        <v>0</v>
      </c>
      <c r="BC217" s="77"/>
      <c r="BD217" s="77"/>
      <c r="BE217" s="77"/>
      <c r="BF217" s="78" t="str">
        <f t="shared" si="23"/>
        <v/>
      </c>
      <c r="BG217" s="79" t="str">
        <f t="shared" si="24"/>
        <v>0</v>
      </c>
      <c r="BH217" s="79" t="b">
        <f t="shared" si="25"/>
        <v>0</v>
      </c>
    </row>
    <row r="218" spans="51:60" x14ac:dyDescent="0.4">
      <c r="AY218" s="257" t="s">
        <v>141</v>
      </c>
      <c r="AZ218" s="257"/>
      <c r="BB218" s="77">
        <f t="shared" si="22"/>
        <v>0</v>
      </c>
      <c r="BC218" s="77"/>
      <c r="BD218" s="77"/>
      <c r="BE218" s="77"/>
      <c r="BF218" s="78" t="str">
        <f t="shared" si="23"/>
        <v/>
      </c>
      <c r="BG218" s="79" t="str">
        <f t="shared" si="24"/>
        <v>0</v>
      </c>
      <c r="BH218" s="79" t="b">
        <f t="shared" si="25"/>
        <v>0</v>
      </c>
    </row>
    <row r="219" spans="51:60" x14ac:dyDescent="0.4">
      <c r="AY219" s="257" t="s">
        <v>141</v>
      </c>
      <c r="AZ219" s="257"/>
      <c r="BB219" s="77">
        <f t="shared" si="22"/>
        <v>0</v>
      </c>
      <c r="BC219" s="77"/>
      <c r="BD219" s="77"/>
      <c r="BE219" s="77"/>
      <c r="BF219" s="78" t="str">
        <f t="shared" si="23"/>
        <v/>
      </c>
      <c r="BG219" s="79" t="str">
        <f t="shared" si="24"/>
        <v>0</v>
      </c>
      <c r="BH219" s="79" t="b">
        <f t="shared" si="25"/>
        <v>0</v>
      </c>
    </row>
    <row r="220" spans="51:60" x14ac:dyDescent="0.4">
      <c r="AY220" s="257" t="s">
        <v>141</v>
      </c>
      <c r="AZ220" s="257"/>
      <c r="BB220" s="77">
        <f t="shared" si="22"/>
        <v>0</v>
      </c>
      <c r="BC220" s="77"/>
      <c r="BD220" s="77"/>
      <c r="BE220" s="77"/>
      <c r="BF220" s="78" t="str">
        <f t="shared" si="23"/>
        <v/>
      </c>
      <c r="BG220" s="79" t="str">
        <f t="shared" si="24"/>
        <v>0</v>
      </c>
      <c r="BH220" s="79" t="b">
        <f t="shared" si="25"/>
        <v>0</v>
      </c>
    </row>
    <row r="221" spans="51:60" x14ac:dyDescent="0.4">
      <c r="AY221" s="257" t="s">
        <v>141</v>
      </c>
      <c r="AZ221" s="257"/>
      <c r="BB221" s="77">
        <f t="shared" si="22"/>
        <v>0</v>
      </c>
      <c r="BC221" s="77"/>
      <c r="BD221" s="77"/>
      <c r="BE221" s="77"/>
      <c r="BF221" s="78" t="str">
        <f t="shared" si="23"/>
        <v/>
      </c>
      <c r="BG221" s="79" t="str">
        <f t="shared" si="24"/>
        <v>0</v>
      </c>
      <c r="BH221" s="79" t="b">
        <f t="shared" si="25"/>
        <v>0</v>
      </c>
    </row>
    <row r="222" spans="51:60" x14ac:dyDescent="0.4">
      <c r="AY222" s="257" t="s">
        <v>141</v>
      </c>
      <c r="AZ222" s="257"/>
      <c r="BB222" s="77">
        <f t="shared" si="22"/>
        <v>0</v>
      </c>
      <c r="BC222" s="77"/>
      <c r="BD222" s="77"/>
      <c r="BE222" s="77"/>
      <c r="BF222" s="78" t="str">
        <f t="shared" si="23"/>
        <v/>
      </c>
      <c r="BG222" s="79" t="str">
        <f t="shared" si="24"/>
        <v>0</v>
      </c>
      <c r="BH222" s="79" t="b">
        <f t="shared" si="25"/>
        <v>0</v>
      </c>
    </row>
    <row r="223" spans="51:60" x14ac:dyDescent="0.4">
      <c r="AY223" s="257" t="s">
        <v>141</v>
      </c>
      <c r="AZ223" s="257"/>
      <c r="BB223" s="77">
        <f t="shared" si="22"/>
        <v>0</v>
      </c>
      <c r="BC223" s="77"/>
      <c r="BD223" s="77"/>
      <c r="BE223" s="77"/>
      <c r="BF223" s="78" t="str">
        <f t="shared" si="23"/>
        <v/>
      </c>
      <c r="BG223" s="79" t="str">
        <f t="shared" si="24"/>
        <v>0</v>
      </c>
      <c r="BH223" s="79" t="b">
        <f t="shared" si="25"/>
        <v>0</v>
      </c>
    </row>
    <row r="224" spans="51:60" x14ac:dyDescent="0.4">
      <c r="AY224" s="257" t="s">
        <v>141</v>
      </c>
      <c r="AZ224" s="257"/>
      <c r="BB224" s="77">
        <f t="shared" si="22"/>
        <v>0</v>
      </c>
      <c r="BC224" s="77"/>
      <c r="BD224" s="77"/>
      <c r="BE224" s="77"/>
      <c r="BF224" s="78" t="str">
        <f t="shared" si="23"/>
        <v/>
      </c>
      <c r="BG224" s="79" t="str">
        <f t="shared" si="24"/>
        <v>0</v>
      </c>
      <c r="BH224" s="79" t="b">
        <f t="shared" si="25"/>
        <v>0</v>
      </c>
    </row>
    <row r="225" spans="51:60" x14ac:dyDescent="0.4">
      <c r="AY225" s="257" t="s">
        <v>141</v>
      </c>
      <c r="AZ225" s="257"/>
      <c r="BB225" s="77">
        <f t="shared" si="22"/>
        <v>0</v>
      </c>
      <c r="BC225" s="77"/>
      <c r="BD225" s="77"/>
      <c r="BE225" s="77"/>
      <c r="BF225" s="78" t="str">
        <f t="shared" si="23"/>
        <v/>
      </c>
      <c r="BG225" s="79" t="str">
        <f t="shared" si="24"/>
        <v>0</v>
      </c>
      <c r="BH225" s="79" t="b">
        <f t="shared" si="25"/>
        <v>0</v>
      </c>
    </row>
    <row r="226" spans="51:60" x14ac:dyDescent="0.4">
      <c r="AY226" s="257" t="s">
        <v>141</v>
      </c>
      <c r="AZ226" s="257"/>
      <c r="BB226" s="77">
        <f t="shared" si="22"/>
        <v>0</v>
      </c>
      <c r="BC226" s="77"/>
      <c r="BD226" s="77"/>
      <c r="BE226" s="77"/>
      <c r="BF226" s="78" t="str">
        <f t="shared" si="23"/>
        <v/>
      </c>
      <c r="BG226" s="79" t="str">
        <f t="shared" si="24"/>
        <v>0</v>
      </c>
      <c r="BH226" s="79" t="b">
        <f t="shared" si="25"/>
        <v>0</v>
      </c>
    </row>
    <row r="227" spans="51:60" x14ac:dyDescent="0.4">
      <c r="AY227" s="257" t="s">
        <v>141</v>
      </c>
      <c r="AZ227" s="257"/>
      <c r="BB227" s="77">
        <f t="shared" si="22"/>
        <v>0</v>
      </c>
      <c r="BC227" s="77"/>
      <c r="BD227" s="77"/>
      <c r="BE227" s="77"/>
      <c r="BF227" s="78" t="str">
        <f t="shared" si="23"/>
        <v/>
      </c>
      <c r="BG227" s="79" t="str">
        <f t="shared" si="24"/>
        <v>0</v>
      </c>
      <c r="BH227" s="79" t="b">
        <f t="shared" si="25"/>
        <v>0</v>
      </c>
    </row>
    <row r="228" spans="51:60" x14ac:dyDescent="0.4">
      <c r="AY228" s="257" t="s">
        <v>141</v>
      </c>
      <c r="AZ228" s="257"/>
      <c r="BB228" s="77">
        <f t="shared" si="22"/>
        <v>0</v>
      </c>
      <c r="BC228" s="77"/>
      <c r="BD228" s="77"/>
      <c r="BE228" s="77"/>
      <c r="BF228" s="78" t="str">
        <f t="shared" si="23"/>
        <v/>
      </c>
      <c r="BG228" s="79" t="str">
        <f t="shared" si="24"/>
        <v>0</v>
      </c>
      <c r="BH228" s="79" t="b">
        <f t="shared" si="25"/>
        <v>0</v>
      </c>
    </row>
    <row r="229" spans="51:60" x14ac:dyDescent="0.4">
      <c r="AY229" s="257" t="s">
        <v>141</v>
      </c>
      <c r="AZ229" s="257"/>
      <c r="BB229" s="77">
        <f t="shared" si="22"/>
        <v>0</v>
      </c>
      <c r="BC229" s="77"/>
      <c r="BD229" s="77"/>
      <c r="BE229" s="77"/>
      <c r="BF229" s="78" t="str">
        <f t="shared" si="23"/>
        <v/>
      </c>
      <c r="BG229" s="79" t="str">
        <f t="shared" si="24"/>
        <v>0</v>
      </c>
      <c r="BH229" s="79" t="b">
        <f t="shared" si="25"/>
        <v>0</v>
      </c>
    </row>
    <row r="230" spans="51:60" x14ac:dyDescent="0.4">
      <c r="AY230" s="257" t="s">
        <v>141</v>
      </c>
      <c r="AZ230" s="257"/>
      <c r="BB230" s="77">
        <f t="shared" si="22"/>
        <v>0</v>
      </c>
      <c r="BC230" s="77"/>
      <c r="BD230" s="77"/>
      <c r="BE230" s="77"/>
      <c r="BF230" s="78" t="str">
        <f t="shared" si="23"/>
        <v/>
      </c>
      <c r="BG230" s="79" t="str">
        <f t="shared" si="24"/>
        <v>0</v>
      </c>
      <c r="BH230" s="79" t="b">
        <f t="shared" si="25"/>
        <v>0</v>
      </c>
    </row>
    <row r="231" spans="51:60" x14ac:dyDescent="0.4">
      <c r="AY231" s="257" t="s">
        <v>141</v>
      </c>
      <c r="AZ231" s="257"/>
      <c r="BB231" s="77">
        <f t="shared" si="22"/>
        <v>0</v>
      </c>
      <c r="BC231" s="77"/>
      <c r="BD231" s="77"/>
      <c r="BE231" s="77"/>
      <c r="BF231" s="78" t="str">
        <f t="shared" si="23"/>
        <v/>
      </c>
      <c r="BG231" s="79" t="str">
        <f t="shared" si="24"/>
        <v>0</v>
      </c>
      <c r="BH231" s="79" t="b">
        <f t="shared" si="25"/>
        <v>0</v>
      </c>
    </row>
    <row r="232" spans="51:60" x14ac:dyDescent="0.4">
      <c r="AY232" s="257" t="s">
        <v>141</v>
      </c>
      <c r="AZ232" s="257"/>
      <c r="BB232" s="77">
        <f t="shared" si="22"/>
        <v>0</v>
      </c>
      <c r="BC232" s="77"/>
      <c r="BD232" s="77"/>
      <c r="BE232" s="77"/>
      <c r="BF232" s="78" t="str">
        <f t="shared" si="23"/>
        <v/>
      </c>
      <c r="BG232" s="79" t="str">
        <f t="shared" si="24"/>
        <v>0</v>
      </c>
      <c r="BH232" s="79" t="b">
        <f t="shared" si="25"/>
        <v>0</v>
      </c>
    </row>
    <row r="233" spans="51:60" x14ac:dyDescent="0.4">
      <c r="AY233" s="257" t="s">
        <v>141</v>
      </c>
      <c r="AZ233" s="257"/>
      <c r="BB233" s="77">
        <f t="shared" si="22"/>
        <v>0</v>
      </c>
      <c r="BC233" s="77"/>
      <c r="BD233" s="77"/>
      <c r="BE233" s="77"/>
      <c r="BF233" s="78" t="str">
        <f t="shared" si="23"/>
        <v/>
      </c>
      <c r="BG233" s="79" t="str">
        <f t="shared" si="24"/>
        <v>0</v>
      </c>
      <c r="BH233" s="79" t="b">
        <f t="shared" si="25"/>
        <v>0</v>
      </c>
    </row>
    <row r="234" spans="51:60" x14ac:dyDescent="0.4">
      <c r="AY234" s="257" t="s">
        <v>141</v>
      </c>
      <c r="AZ234" s="257"/>
      <c r="BB234" s="77">
        <f t="shared" si="22"/>
        <v>0</v>
      </c>
      <c r="BC234" s="77"/>
      <c r="BD234" s="77"/>
      <c r="BE234" s="77"/>
      <c r="BF234" s="78" t="str">
        <f t="shared" si="23"/>
        <v/>
      </c>
      <c r="BG234" s="79" t="str">
        <f t="shared" si="24"/>
        <v>0</v>
      </c>
      <c r="BH234" s="79" t="b">
        <f t="shared" si="25"/>
        <v>0</v>
      </c>
    </row>
    <row r="235" spans="51:60" x14ac:dyDescent="0.4">
      <c r="AY235" s="257" t="s">
        <v>141</v>
      </c>
      <c r="AZ235" s="257"/>
      <c r="BB235" s="77">
        <f t="shared" si="22"/>
        <v>0</v>
      </c>
      <c r="BC235" s="77"/>
      <c r="BD235" s="77"/>
      <c r="BE235" s="77"/>
      <c r="BF235" s="78" t="str">
        <f t="shared" si="23"/>
        <v/>
      </c>
      <c r="BG235" s="79" t="str">
        <f t="shared" si="24"/>
        <v>0</v>
      </c>
      <c r="BH235" s="79" t="b">
        <f t="shared" si="25"/>
        <v>0</v>
      </c>
    </row>
    <row r="236" spans="51:60" x14ac:dyDescent="0.4">
      <c r="AY236" s="257" t="s">
        <v>141</v>
      </c>
      <c r="AZ236" s="257"/>
      <c r="BB236" s="77">
        <f t="shared" si="22"/>
        <v>0</v>
      </c>
      <c r="BC236" s="77"/>
      <c r="BD236" s="77"/>
      <c r="BE236" s="77"/>
      <c r="BF236" s="78" t="str">
        <f t="shared" si="23"/>
        <v/>
      </c>
      <c r="BG236" s="79" t="str">
        <f t="shared" si="24"/>
        <v>0</v>
      </c>
      <c r="BH236" s="79" t="b">
        <f t="shared" si="25"/>
        <v>0</v>
      </c>
    </row>
    <row r="237" spans="51:60" x14ac:dyDescent="0.4">
      <c r="AY237" s="257" t="s">
        <v>141</v>
      </c>
      <c r="AZ237" s="257"/>
      <c r="BB237" s="77">
        <f t="shared" si="22"/>
        <v>0</v>
      </c>
      <c r="BC237" s="77"/>
      <c r="BD237" s="77"/>
      <c r="BE237" s="77"/>
      <c r="BF237" s="78" t="str">
        <f t="shared" si="23"/>
        <v/>
      </c>
      <c r="BG237" s="79" t="str">
        <f t="shared" si="24"/>
        <v>0</v>
      </c>
      <c r="BH237" s="79" t="b">
        <f t="shared" si="25"/>
        <v>0</v>
      </c>
    </row>
    <row r="238" spans="51:60" x14ac:dyDescent="0.4">
      <c r="AY238" s="257" t="s">
        <v>141</v>
      </c>
      <c r="AZ238" s="257"/>
      <c r="BB238" s="77">
        <f t="shared" si="22"/>
        <v>0</v>
      </c>
      <c r="BC238" s="77"/>
      <c r="BD238" s="77"/>
      <c r="BE238" s="77"/>
      <c r="BF238" s="78" t="str">
        <f t="shared" si="23"/>
        <v/>
      </c>
      <c r="BG238" s="79" t="str">
        <f t="shared" si="24"/>
        <v>0</v>
      </c>
      <c r="BH238" s="79" t="b">
        <f t="shared" si="25"/>
        <v>0</v>
      </c>
    </row>
    <row r="239" spans="51:60" x14ac:dyDescent="0.4">
      <c r="AY239" s="257" t="s">
        <v>141</v>
      </c>
      <c r="AZ239" s="257"/>
      <c r="BB239" s="77">
        <f t="shared" si="22"/>
        <v>0</v>
      </c>
      <c r="BC239" s="77"/>
      <c r="BD239" s="77"/>
      <c r="BE239" s="77"/>
      <c r="BF239" s="78" t="str">
        <f t="shared" si="23"/>
        <v/>
      </c>
      <c r="BG239" s="79" t="str">
        <f t="shared" si="24"/>
        <v>0</v>
      </c>
      <c r="BH239" s="79" t="b">
        <f t="shared" si="25"/>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N9:N14"/>
    <mergeCell ref="AT21:BA22"/>
    <mergeCell ref="AT23:BA23"/>
    <mergeCell ref="AB9:AB14"/>
    <mergeCell ref="AC9:AC14"/>
    <mergeCell ref="AD9:AD14"/>
    <mergeCell ref="AJ9:AJ11"/>
    <mergeCell ref="AK9:AK11"/>
    <mergeCell ref="AJ12:AJ14"/>
    <mergeCell ref="AK12:AK14"/>
    <mergeCell ref="AO9:AO14"/>
    <mergeCell ref="AL9:AL14"/>
    <mergeCell ref="AM9:AM14"/>
    <mergeCell ref="AN9:AN14"/>
    <mergeCell ref="AL17:AS23"/>
    <mergeCell ref="AJ3:AK3"/>
    <mergeCell ref="C7:C8"/>
    <mergeCell ref="G7:G8"/>
    <mergeCell ref="E9:E14"/>
    <mergeCell ref="O9:O14"/>
    <mergeCell ref="Y9:Y14"/>
    <mergeCell ref="Z9:Z14"/>
    <mergeCell ref="F9:F14"/>
    <mergeCell ref="G9:G14"/>
    <mergeCell ref="F7:F8"/>
    <mergeCell ref="AA9:AA14"/>
    <mergeCell ref="I9:I14"/>
    <mergeCell ref="J9:J14"/>
    <mergeCell ref="K9:K14"/>
    <mergeCell ref="L9:L14"/>
    <mergeCell ref="M9:M14"/>
    <mergeCell ref="P6:X6"/>
    <mergeCell ref="R7:R8"/>
    <mergeCell ref="S7:W7"/>
    <mergeCell ref="X7:X8"/>
    <mergeCell ref="I7:I8"/>
    <mergeCell ref="J7:J8"/>
    <mergeCell ref="P7:P8"/>
    <mergeCell ref="Q7:Q8"/>
    <mergeCell ref="AG1:AI1"/>
    <mergeCell ref="E2:AF2"/>
    <mergeCell ref="AG2:AI2"/>
    <mergeCell ref="A3:B3"/>
    <mergeCell ref="C4:D4"/>
    <mergeCell ref="E4:AG4"/>
    <mergeCell ref="A9:A14"/>
    <mergeCell ref="B9:B14"/>
    <mergeCell ref="C9:C14"/>
    <mergeCell ref="D9:D14"/>
    <mergeCell ref="AK6:AK8"/>
    <mergeCell ref="Y6:AC7"/>
    <mergeCell ref="AD6:AD8"/>
    <mergeCell ref="AE6:AG7"/>
    <mergeCell ref="AH6:AI7"/>
    <mergeCell ref="AJ6:AJ8"/>
    <mergeCell ref="H7:H8"/>
    <mergeCell ref="A7:A8"/>
    <mergeCell ref="B7:B8"/>
    <mergeCell ref="A5:J6"/>
    <mergeCell ref="K5:AK5"/>
    <mergeCell ref="K6:O7"/>
    <mergeCell ref="D7:D8"/>
    <mergeCell ref="E7:E8"/>
    <mergeCell ref="AL1:AM2"/>
    <mergeCell ref="AO1:AY1"/>
    <mergeCell ref="AO2:AY2"/>
    <mergeCell ref="AT4:BA4"/>
    <mergeCell ref="AL5:AS5"/>
    <mergeCell ref="AT5:BA7"/>
    <mergeCell ref="AL6:AS6"/>
    <mergeCell ref="AL7:AO7"/>
    <mergeCell ref="AP7:AS7"/>
    <mergeCell ref="C1:D1"/>
    <mergeCell ref="AJ1:AK1"/>
    <mergeCell ref="C2:D2"/>
    <mergeCell ref="AJ2:AK2"/>
    <mergeCell ref="E1:AF1"/>
  </mergeCells>
  <conditionalFormatting sqref="K9">
    <cfRule type="cellIs" dxfId="1489" priority="34" operator="equal">
      <formula>"Muy Baja"</formula>
    </cfRule>
    <cfRule type="cellIs" dxfId="1488" priority="33" operator="equal">
      <formula>"Baja"</formula>
    </cfRule>
    <cfRule type="cellIs" dxfId="1487" priority="32" operator="equal">
      <formula>"Media"</formula>
    </cfRule>
    <cfRule type="cellIs" dxfId="1486" priority="31" operator="equal">
      <formula>"Alta"</formula>
    </cfRule>
    <cfRule type="cellIs" dxfId="1485" priority="30" operator="equal">
      <formula>"Muy Alta"</formula>
    </cfRule>
  </conditionalFormatting>
  <conditionalFormatting sqref="M9">
    <cfRule type="cellIs" dxfId="1484" priority="29" operator="equal">
      <formula>"Leve"</formula>
    </cfRule>
    <cfRule type="cellIs" dxfId="1483" priority="28" operator="equal">
      <formula>"Menor"</formula>
    </cfRule>
    <cfRule type="cellIs" dxfId="1482" priority="27" operator="equal">
      <formula>"Moderado"</formula>
    </cfRule>
    <cfRule type="cellIs" dxfId="1481" priority="26" operator="equal">
      <formula>"Mayor"</formula>
    </cfRule>
    <cfRule type="cellIs" dxfId="1480" priority="25" operator="equal">
      <formula>"Catastrófico"</formula>
    </cfRule>
  </conditionalFormatting>
  <conditionalFormatting sqref="O9">
    <cfRule type="cellIs" dxfId="1479" priority="21" operator="equal">
      <formula>"Extremo"</formula>
    </cfRule>
    <cfRule type="cellIs" dxfId="1478" priority="24" operator="equal">
      <formula>"Bajo"</formula>
    </cfRule>
    <cfRule type="cellIs" dxfId="1477" priority="23" operator="equal">
      <formula>"Moderado"</formula>
    </cfRule>
    <cfRule type="cellIs" dxfId="1476" priority="22" operator="equal">
      <formula>"Alto"</formula>
    </cfRule>
  </conditionalFormatting>
  <conditionalFormatting sqref="Y9">
    <cfRule type="cellIs" dxfId="1475" priority="20" operator="equal">
      <formula>"Muy Baja"</formula>
    </cfRule>
    <cfRule type="cellIs" dxfId="1474" priority="16" operator="equal">
      <formula>"Muy Alta"</formula>
    </cfRule>
    <cfRule type="cellIs" dxfId="1473" priority="17" operator="equal">
      <formula>"Alta"</formula>
    </cfRule>
    <cfRule type="cellIs" dxfId="1472" priority="18" operator="equal">
      <formula>"Media"</formula>
    </cfRule>
    <cfRule type="cellIs" dxfId="1471" priority="19" operator="equal">
      <formula>"Baja"</formula>
    </cfRule>
  </conditionalFormatting>
  <conditionalFormatting sqref="AA9">
    <cfRule type="cellIs" dxfId="1470" priority="15" operator="equal">
      <formula>"Leve"</formula>
    </cfRule>
    <cfRule type="cellIs" dxfId="1469" priority="14" operator="equal">
      <formula>"Menor"</formula>
    </cfRule>
    <cfRule type="cellIs" dxfId="1468" priority="13" operator="equal">
      <formula>"Moderado"</formula>
    </cfRule>
    <cfRule type="cellIs" dxfId="1467" priority="12" operator="equal">
      <formula>"Mayor"</formula>
    </cfRule>
    <cfRule type="cellIs" dxfId="1466" priority="11" operator="equal">
      <formula>"Catastrófico"</formula>
    </cfRule>
  </conditionalFormatting>
  <conditionalFormatting sqref="AC9">
    <cfRule type="cellIs" dxfId="1465" priority="10" operator="equal">
      <formula>"Bajo"</formula>
    </cfRule>
    <cfRule type="cellIs" dxfId="1464" priority="9" operator="equal">
      <formula>"Moderado"</formula>
    </cfRule>
    <cfRule type="cellIs" dxfId="1463" priority="8" operator="equal">
      <formula>"Alto"</formula>
    </cfRule>
    <cfRule type="cellIs" dxfId="1462" priority="7" operator="equal">
      <formula>"Extremo"</formula>
    </cfRule>
  </conditionalFormatting>
  <conditionalFormatting sqref="AT9:AT14 AV9:AV14 AX9:AX14">
    <cfRule type="cellIs" dxfId="1461" priority="6" operator="equal">
      <formula>0</formula>
    </cfRule>
    <cfRule type="cellIs" dxfId="1460" priority="5" operator="equal">
      <formula>50</formula>
    </cfRule>
    <cfRule type="cellIs" dxfId="1459" priority="4" operator="equal">
      <formula>100</formula>
    </cfRule>
  </conditionalFormatting>
  <conditionalFormatting sqref="AU9:AU14 AW9:AW14 BJ9:BJ14 AY9:AZ256 BJ17:BJ23 AT23">
    <cfRule type="containsText" dxfId="1458" priority="2" operator="containsText" text="BUENO">
      <formula>NOT(ISERROR(SEARCH("BUENO",AT9)))</formula>
    </cfRule>
    <cfRule type="containsText" dxfId="1457" priority="3" operator="containsText" text="MALO">
      <formula>NOT(ISERROR(SEARCH("MALO",AT9)))</formula>
    </cfRule>
    <cfRule type="containsText" dxfId="1456" priority="1" operator="containsText" text="REGULAR">
      <formula>NOT(ISERROR(SEARCH("REGULAR",AT9)))</formula>
    </cfRule>
  </conditionalFormatting>
  <dataValidations count="5">
    <dataValidation operator="notEqual" allowBlank="1" showInputMessage="1" showErrorMessage="1" sqref="AU9:AU14 AW9:AW14" xr:uid="{92423354-44ED-4D77-8476-D5A6F79C2862}"/>
    <dataValidation type="list" errorStyle="information" operator="notEqual" allowBlank="1" showInputMessage="1" showErrorMessage="1" errorTitle="OPORTUNIDAD" error="No es opcion valida" sqref="AX9:AX14" xr:uid="{7AE09996-C563-4447-8774-18F0F81DC41B}">
      <formula1>"BUENO,REGULAR,MALO,NO APLICA"</formula1>
    </dataValidation>
    <dataValidation type="list" operator="notEqual" allowBlank="1" showInputMessage="1" showErrorMessage="1" sqref="AV9:AV13" xr:uid="{30D17212-D574-4A8C-ACD1-54124E84579D}">
      <formula1>"BUENO, REGULAR, MALO, Se materializó el riesgo, NO APLICA,"</formula1>
    </dataValidation>
    <dataValidation type="list" operator="notEqual" allowBlank="1" showInputMessage="1" showErrorMessage="1" sqref="AT9:AT14" xr:uid="{7E9409FA-F0AF-44C1-9C1E-DEAB3494CD6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4" xr:uid="{C3DA5C16-E395-4F10-B315-132BE1DF0E55}">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294"/>
  <sheetViews>
    <sheetView showGridLines="0" topLeftCell="J1" zoomScale="50" zoomScaleNormal="50" workbookViewId="0">
      <selection activeCell="Y9" sqref="Y9:Y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45.425781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customWidth="1"/>
    <col min="65"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45.7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88.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09.2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191</v>
      </c>
      <c r="L9" s="124">
        <v>0.6</v>
      </c>
      <c r="M9" s="123" t="s">
        <v>125</v>
      </c>
      <c r="N9" s="125">
        <v>0.8</v>
      </c>
      <c r="O9" s="126" t="s">
        <v>126</v>
      </c>
      <c r="P9" s="12">
        <v>1</v>
      </c>
      <c r="Q9" s="12" t="s">
        <v>187</v>
      </c>
      <c r="R9" s="12" t="s">
        <v>47</v>
      </c>
      <c r="S9" s="199" t="s">
        <v>118</v>
      </c>
      <c r="T9" s="199" t="s">
        <v>119</v>
      </c>
      <c r="U9" s="199" t="s">
        <v>120</v>
      </c>
      <c r="V9" s="199" t="s">
        <v>121</v>
      </c>
      <c r="W9" s="199" t="s">
        <v>122</v>
      </c>
      <c r="X9" s="14" t="s">
        <v>167</v>
      </c>
      <c r="Y9" s="123" t="s">
        <v>168</v>
      </c>
      <c r="Z9" s="124">
        <v>0.12959999999999999</v>
      </c>
      <c r="AA9" s="123" t="s">
        <v>169</v>
      </c>
      <c r="AB9" s="124">
        <v>0.60000000000000009</v>
      </c>
      <c r="AC9" s="126" t="s">
        <v>169</v>
      </c>
      <c r="AD9" s="127" t="s">
        <v>170</v>
      </c>
      <c r="AE9" s="15" t="s">
        <v>188</v>
      </c>
      <c r="AF9" s="15" t="s">
        <v>188</v>
      </c>
      <c r="AG9" s="12" t="s">
        <v>188</v>
      </c>
      <c r="AH9" s="12" t="s">
        <v>128</v>
      </c>
      <c r="AI9" s="12" t="s">
        <v>171</v>
      </c>
      <c r="AJ9" s="127" t="s">
        <v>172</v>
      </c>
      <c r="AK9" s="127" t="s">
        <v>173</v>
      </c>
      <c r="AL9" s="269" t="s">
        <v>154</v>
      </c>
      <c r="AM9" s="208" t="s">
        <v>150</v>
      </c>
      <c r="AN9" s="208" t="s">
        <v>144</v>
      </c>
      <c r="AO9" s="209" t="s">
        <v>192</v>
      </c>
      <c r="AP9" s="210" t="s">
        <v>175</v>
      </c>
      <c r="AQ9" s="211"/>
      <c r="AR9" s="210" t="s">
        <v>150</v>
      </c>
      <c r="AS9" s="286" t="s">
        <v>177</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13"/>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v>#REF!</v>
      </c>
      <c r="BK9" s="67">
        <v>0</v>
      </c>
      <c r="BL9" s="48" t="e">
        <v>#REF!</v>
      </c>
      <c r="BM9" s="40"/>
      <c r="BN9" s="40"/>
      <c r="BO9" s="40"/>
    </row>
    <row r="10" spans="1:67" ht="97.5" customHeight="1" x14ac:dyDescent="0.3">
      <c r="A10" s="118"/>
      <c r="B10" s="118"/>
      <c r="C10" s="118"/>
      <c r="D10" s="118"/>
      <c r="E10" s="118"/>
      <c r="F10" s="118"/>
      <c r="G10" s="118"/>
      <c r="H10" s="12" t="s">
        <v>188</v>
      </c>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23"/>
      <c r="Z10" s="118"/>
      <c r="AA10" s="123"/>
      <c r="AB10" s="118"/>
      <c r="AC10" s="126"/>
      <c r="AD10" s="128"/>
      <c r="AE10" s="15" t="s">
        <v>188</v>
      </c>
      <c r="AF10" s="15" t="s">
        <v>188</v>
      </c>
      <c r="AG10" s="12" t="s">
        <v>188</v>
      </c>
      <c r="AH10" s="12" t="s">
        <v>188</v>
      </c>
      <c r="AI10" s="12" t="s">
        <v>188</v>
      </c>
      <c r="AJ10" s="128"/>
      <c r="AK10" s="128"/>
      <c r="AL10" s="269"/>
      <c r="AM10" s="208"/>
      <c r="AN10" s="208"/>
      <c r="AO10" s="209"/>
      <c r="AP10" s="210" t="s">
        <v>175</v>
      </c>
      <c r="AQ10" s="211"/>
      <c r="AR10" s="210" t="s">
        <v>150</v>
      </c>
      <c r="AS10" s="286" t="s">
        <v>194</v>
      </c>
      <c r="AT10" s="45" t="s">
        <v>241</v>
      </c>
      <c r="AU10" s="45" t="str">
        <f t="shared" ref="AU10:AU11"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1"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1" si="2">IF(AX10="BUENO","BUENO",
IF(AX10="REGULAR","REGULAR",
IF(AX10="MALO","MALO",
IF(AX10="NO APLICA","NO APLICA",
IF(AX10="","")))))</f>
        <v>BUENO</v>
      </c>
      <c r="AZ10" s="68" t="str">
        <f t="shared" ref="AZ10:AZ11"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v>#REF!</v>
      </c>
      <c r="BK10" s="67">
        <v>0</v>
      </c>
      <c r="BL10" s="48" t="e">
        <v>#REF!</v>
      </c>
      <c r="BM10" s="40"/>
      <c r="BN10" s="40"/>
      <c r="BO10" s="40"/>
    </row>
    <row r="11" spans="1:67" ht="97.5" customHeight="1" x14ac:dyDescent="0.3">
      <c r="A11" s="118"/>
      <c r="B11" s="118"/>
      <c r="C11" s="118"/>
      <c r="D11" s="118"/>
      <c r="E11" s="118"/>
      <c r="F11" s="118"/>
      <c r="G11" s="118"/>
      <c r="H11" s="12" t="s">
        <v>188</v>
      </c>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t="s">
        <v>188</v>
      </c>
      <c r="AF11" s="15" t="s">
        <v>188</v>
      </c>
      <c r="AG11" s="12" t="s">
        <v>188</v>
      </c>
      <c r="AH11" s="12" t="s">
        <v>188</v>
      </c>
      <c r="AI11" s="12" t="s">
        <v>188</v>
      </c>
      <c r="AJ11" s="129"/>
      <c r="AK11" s="129"/>
      <c r="AL11" s="269"/>
      <c r="AM11" s="208"/>
      <c r="AN11" s="208"/>
      <c r="AO11" s="209"/>
      <c r="AP11" s="210" t="s">
        <v>175</v>
      </c>
      <c r="AQ11" s="211"/>
      <c r="AR11" s="210" t="s">
        <v>150</v>
      </c>
      <c r="AS11" s="286" t="s">
        <v>195</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v>#REF!</v>
      </c>
      <c r="BK11" s="67">
        <v>0</v>
      </c>
      <c r="BL11" s="48" t="e">
        <v>#REF!</v>
      </c>
      <c r="BM11" s="40"/>
      <c r="BN11" s="40"/>
      <c r="BO11" s="40"/>
    </row>
    <row r="12" spans="1:67" ht="97.5" customHeight="1" x14ac:dyDescent="0.3">
      <c r="A12" s="118"/>
      <c r="B12" s="118"/>
      <c r="C12" s="118"/>
      <c r="D12" s="118"/>
      <c r="E12" s="118"/>
      <c r="F12" s="118"/>
      <c r="G12" s="118"/>
      <c r="H12" s="12" t="s">
        <v>188</v>
      </c>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t="s">
        <v>188</v>
      </c>
      <c r="AF12" s="15" t="s">
        <v>188</v>
      </c>
      <c r="AG12" s="12" t="s">
        <v>188</v>
      </c>
      <c r="AH12" s="12" t="s">
        <v>188</v>
      </c>
      <c r="AI12" s="12" t="s">
        <v>188</v>
      </c>
      <c r="AJ12" s="127" t="s">
        <v>188</v>
      </c>
      <c r="AK12" s="127" t="s">
        <v>188</v>
      </c>
      <c r="AL12" s="269"/>
      <c r="AM12" s="208"/>
      <c r="AN12" s="208"/>
      <c r="AO12" s="209"/>
      <c r="AP12" s="210"/>
      <c r="AQ12" s="211"/>
      <c r="AR12" s="210"/>
      <c r="AS12" s="212"/>
      <c r="AT12" s="45"/>
      <c r="AU12" s="45" t="s">
        <v>186</v>
      </c>
      <c r="AV12" s="45"/>
      <c r="AW12" s="45" t="s">
        <v>186</v>
      </c>
      <c r="AX12" s="45"/>
      <c r="AY12" s="45" t="s">
        <v>186</v>
      </c>
      <c r="AZ12" s="68" t="s">
        <v>193</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v>#REF!</v>
      </c>
      <c r="BK12" s="67">
        <v>0</v>
      </c>
      <c r="BL12" s="48" t="e">
        <v>#REF!</v>
      </c>
      <c r="BM12" s="40"/>
      <c r="BN12" s="40"/>
      <c r="BO12" s="40"/>
    </row>
    <row r="13" spans="1:67" ht="97.5" customHeight="1" x14ac:dyDescent="0.3">
      <c r="A13" s="118"/>
      <c r="B13" s="118"/>
      <c r="C13" s="118"/>
      <c r="D13" s="118"/>
      <c r="E13" s="118"/>
      <c r="F13" s="118"/>
      <c r="G13" s="118"/>
      <c r="H13" s="12" t="s">
        <v>188</v>
      </c>
      <c r="I13" s="150"/>
      <c r="J13" s="122"/>
      <c r="K13" s="123"/>
      <c r="L13" s="118"/>
      <c r="M13" s="123"/>
      <c r="N13" s="125"/>
      <c r="O13" s="126"/>
      <c r="P13" s="12">
        <v>5</v>
      </c>
      <c r="Q13" s="12" t="s">
        <v>188</v>
      </c>
      <c r="R13" s="12" t="s">
        <v>186</v>
      </c>
      <c r="S13" s="199" t="s">
        <v>188</v>
      </c>
      <c r="T13" s="199" t="s">
        <v>188</v>
      </c>
      <c r="U13" s="199" t="s">
        <v>188</v>
      </c>
      <c r="V13" s="199" t="s">
        <v>188</v>
      </c>
      <c r="W13" s="199" t="s">
        <v>188</v>
      </c>
      <c r="X13" s="14" t="s">
        <v>188</v>
      </c>
      <c r="Y13" s="123"/>
      <c r="Z13" s="118"/>
      <c r="AA13" s="123"/>
      <c r="AB13" s="118"/>
      <c r="AC13" s="126"/>
      <c r="AD13" s="128"/>
      <c r="AE13" s="15" t="s">
        <v>188</v>
      </c>
      <c r="AF13" s="15" t="s">
        <v>188</v>
      </c>
      <c r="AG13" s="12" t="s">
        <v>188</v>
      </c>
      <c r="AH13" s="12"/>
      <c r="AI13" s="12"/>
      <c r="AJ13" s="128"/>
      <c r="AK13" s="128"/>
      <c r="AL13" s="269"/>
      <c r="AM13" s="208"/>
      <c r="AN13" s="208"/>
      <c r="AO13" s="209"/>
      <c r="AP13" s="210"/>
      <c r="AQ13" s="211"/>
      <c r="AR13" s="210"/>
      <c r="AS13" s="212"/>
      <c r="AT13" s="45"/>
      <c r="AU13" s="45" t="s">
        <v>186</v>
      </c>
      <c r="AV13" s="45"/>
      <c r="AW13" s="45" t="s">
        <v>186</v>
      </c>
      <c r="AX13" s="45"/>
      <c r="AY13" s="45" t="s">
        <v>186</v>
      </c>
      <c r="AZ13" s="68" t="s">
        <v>193</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v>#REF!</v>
      </c>
      <c r="BK13" s="67">
        <v>0</v>
      </c>
      <c r="BL13" s="48" t="e">
        <v>#REF!</v>
      </c>
      <c r="BM13" s="40"/>
      <c r="BN13" s="40"/>
      <c r="BO13" s="40"/>
    </row>
    <row r="14" spans="1:67" ht="97.5" customHeight="1" thickBot="1" x14ac:dyDescent="0.35">
      <c r="A14" s="118"/>
      <c r="B14" s="118"/>
      <c r="C14" s="118"/>
      <c r="D14" s="118"/>
      <c r="E14" s="118"/>
      <c r="F14" s="118"/>
      <c r="G14" s="118"/>
      <c r="H14" s="12" t="s">
        <v>188</v>
      </c>
      <c r="I14" s="151"/>
      <c r="J14" s="122"/>
      <c r="K14" s="123"/>
      <c r="L14" s="118"/>
      <c r="M14" s="123"/>
      <c r="N14" s="125"/>
      <c r="O14" s="126"/>
      <c r="P14" s="12">
        <v>6</v>
      </c>
      <c r="Q14" s="12" t="s">
        <v>188</v>
      </c>
      <c r="R14" s="12" t="s">
        <v>186</v>
      </c>
      <c r="S14" s="199" t="s">
        <v>188</v>
      </c>
      <c r="T14" s="199" t="s">
        <v>188</v>
      </c>
      <c r="U14" s="199" t="s">
        <v>188</v>
      </c>
      <c r="V14" s="199" t="s">
        <v>188</v>
      </c>
      <c r="W14" s="199" t="s">
        <v>188</v>
      </c>
      <c r="X14" s="14" t="s">
        <v>188</v>
      </c>
      <c r="Y14" s="123"/>
      <c r="Z14" s="118"/>
      <c r="AA14" s="123"/>
      <c r="AB14" s="118"/>
      <c r="AC14" s="126"/>
      <c r="AD14" s="129"/>
      <c r="AE14" s="15" t="s">
        <v>188</v>
      </c>
      <c r="AF14" s="15" t="s">
        <v>188</v>
      </c>
      <c r="AG14" s="12" t="s">
        <v>188</v>
      </c>
      <c r="AH14" s="12"/>
      <c r="AI14" s="12"/>
      <c r="AJ14" s="129"/>
      <c r="AK14" s="129"/>
      <c r="AL14" s="272"/>
      <c r="AM14" s="216"/>
      <c r="AN14" s="216"/>
      <c r="AO14" s="217"/>
      <c r="AP14" s="210"/>
      <c r="AQ14" s="211"/>
      <c r="AR14" s="210"/>
      <c r="AS14" s="212"/>
      <c r="AT14" s="45"/>
      <c r="AU14" s="45" t="s">
        <v>186</v>
      </c>
      <c r="AV14" s="45"/>
      <c r="AW14" s="45" t="s">
        <v>186</v>
      </c>
      <c r="AX14" s="45"/>
      <c r="AY14" s="45" t="s">
        <v>186</v>
      </c>
      <c r="AZ14" s="68" t="s">
        <v>193</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v>#REF!</v>
      </c>
      <c r="BK14" s="67">
        <v>0</v>
      </c>
      <c r="BL14" s="48" t="e">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0">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0"/>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0"/>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0"/>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0"/>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0"/>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0"/>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0"/>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0"/>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0"/>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0"/>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0"/>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0"/>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0"/>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0"/>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0"/>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0"/>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0"/>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0"/>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0"/>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0"/>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0"/>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0"/>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0"/>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0"/>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0"/>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0"/>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0"/>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0"/>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0"/>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0"/>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0"/>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0"/>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0"/>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0"/>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0"/>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0"/>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0"/>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0"/>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0"/>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0"/>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0"/>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0"/>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0"/>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0"/>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0"/>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0"/>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0"/>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0"/>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0"/>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0"/>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0"/>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0"/>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0"/>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0"/>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0"/>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0"/>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0"/>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0"/>
        <v>0</v>
      </c>
      <c r="BI73" s="40"/>
      <c r="BJ73" s="40"/>
      <c r="BK73" s="40"/>
      <c r="BL73" s="40"/>
      <c r="BM73" s="40"/>
      <c r="BN73" s="40"/>
      <c r="BO73" s="40"/>
    </row>
    <row r="74" spans="51:67" x14ac:dyDescent="0.4">
      <c r="AY74" s="257" t="s">
        <v>141</v>
      </c>
      <c r="AZ74" s="257"/>
      <c r="BB74" s="41">
        <f t="shared" ref="BB74:BB137" si="11">((IF(AU74="BUENO","100",IF(AU74="REGULAR","75",IF(AU74="MALO","50",IF(AU74="NA","0",IF(AU74="","0"))))))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2">((
IF(AU74="BUENO","100",
IF(AU74="REGULAR","50",
IF(AU74="MALO","0",
IF(AU74="NO APLICA","NA",
IF(AU74="","")))))))</f>
        <v/>
      </c>
      <c r="BG74" s="43" t="str">
        <f t="shared" ref="BG74:BG137" si="13">IF(AW74="BUENO","100",
IF(AW74="REGULAR","50",
IF(AW74="MALO","0",
IF(AW74="NO APLICA","NA",
IF(AW74="","0")))))</f>
        <v>0</v>
      </c>
      <c r="BH74" s="43" t="b">
        <f t="shared" si="10"/>
        <v>0</v>
      </c>
      <c r="BI74" s="40"/>
      <c r="BJ74" s="40"/>
      <c r="BK74" s="40"/>
      <c r="BL74" s="40"/>
      <c r="BM74" s="40"/>
      <c r="BN74" s="40"/>
      <c r="BO74" s="40"/>
    </row>
    <row r="75" spans="51:67" x14ac:dyDescent="0.4">
      <c r="AY75" s="257" t="s">
        <v>141</v>
      </c>
      <c r="AZ75" s="257"/>
      <c r="BB75" s="41">
        <f t="shared" si="11"/>
        <v>0</v>
      </c>
      <c r="BC75" s="41"/>
      <c r="BD75" s="41"/>
      <c r="BE75" s="41"/>
      <c r="BF75" s="42" t="str">
        <f t="shared" si="12"/>
        <v/>
      </c>
      <c r="BG75" s="43" t="str">
        <f t="shared" si="13"/>
        <v>0</v>
      </c>
      <c r="BH75" s="43" t="b">
        <f t="shared" si="10"/>
        <v>0</v>
      </c>
      <c r="BI75" s="40"/>
      <c r="BJ75" s="40"/>
      <c r="BK75" s="40"/>
      <c r="BL75" s="40"/>
      <c r="BM75" s="40"/>
      <c r="BN75" s="40"/>
      <c r="BO75" s="40"/>
    </row>
    <row r="76" spans="51:67" x14ac:dyDescent="0.4">
      <c r="AY76" s="257" t="s">
        <v>141</v>
      </c>
      <c r="AZ76" s="257"/>
      <c r="BB76" s="41">
        <f t="shared" si="11"/>
        <v>0</v>
      </c>
      <c r="BC76" s="41"/>
      <c r="BD76" s="41"/>
      <c r="BE76" s="41"/>
      <c r="BF76" s="42" t="str">
        <f t="shared" si="12"/>
        <v/>
      </c>
      <c r="BG76" s="43" t="str">
        <f t="shared" si="13"/>
        <v>0</v>
      </c>
      <c r="BH76" s="43" t="b">
        <f t="shared" si="10"/>
        <v>0</v>
      </c>
      <c r="BI76" s="40"/>
      <c r="BJ76" s="40"/>
      <c r="BK76" s="40"/>
      <c r="BL76" s="40"/>
      <c r="BM76" s="40"/>
      <c r="BN76" s="40"/>
      <c r="BO76" s="40"/>
    </row>
    <row r="77" spans="51:67" x14ac:dyDescent="0.4">
      <c r="AY77" s="257" t="s">
        <v>141</v>
      </c>
      <c r="AZ77" s="257"/>
      <c r="BB77" s="41">
        <f t="shared" si="11"/>
        <v>0</v>
      </c>
      <c r="BC77" s="41"/>
      <c r="BD77" s="41"/>
      <c r="BE77" s="41"/>
      <c r="BF77" s="42" t="str">
        <f t="shared" si="12"/>
        <v/>
      </c>
      <c r="BG77" s="43" t="str">
        <f t="shared" si="13"/>
        <v>0</v>
      </c>
      <c r="BH77" s="43" t="b">
        <f t="shared" si="10"/>
        <v>0</v>
      </c>
      <c r="BI77" s="40"/>
      <c r="BJ77" s="40"/>
      <c r="BK77" s="40"/>
      <c r="BL77" s="40"/>
      <c r="BM77" s="40"/>
      <c r="BN77" s="40"/>
      <c r="BO77" s="40"/>
    </row>
    <row r="78" spans="51:67" x14ac:dyDescent="0.4">
      <c r="AY78" s="257" t="s">
        <v>141</v>
      </c>
      <c r="AZ78" s="257"/>
      <c r="BB78" s="41">
        <f t="shared" si="11"/>
        <v>0</v>
      </c>
      <c r="BC78" s="41"/>
      <c r="BD78" s="41"/>
      <c r="BE78" s="41"/>
      <c r="BF78" s="42" t="str">
        <f t="shared" si="12"/>
        <v/>
      </c>
      <c r="BG78" s="43" t="str">
        <f t="shared" si="13"/>
        <v>0</v>
      </c>
      <c r="BH78" s="43" t="b">
        <f t="shared" si="10"/>
        <v>0</v>
      </c>
      <c r="BI78" s="40"/>
      <c r="BJ78" s="40"/>
      <c r="BK78" s="40"/>
      <c r="BL78" s="40"/>
      <c r="BM78" s="40"/>
      <c r="BN78" s="40"/>
      <c r="BO78" s="40"/>
    </row>
    <row r="79" spans="51:67" x14ac:dyDescent="0.4">
      <c r="AY79" s="257" t="s">
        <v>141</v>
      </c>
      <c r="AZ79" s="257"/>
      <c r="BB79" s="41">
        <f t="shared" si="11"/>
        <v>0</v>
      </c>
      <c r="BC79" s="41"/>
      <c r="BD79" s="41"/>
      <c r="BE79" s="41"/>
      <c r="BF79" s="42" t="str">
        <f t="shared" si="12"/>
        <v/>
      </c>
      <c r="BG79" s="43" t="str">
        <f t="shared" si="13"/>
        <v>0</v>
      </c>
      <c r="BH79" s="43" t="b">
        <f t="shared" ref="BH79:BH142" si="14">IF(AY79="BUENO","100",
IF(AY79="MALO","0",
IF(AY79="REGULAR","75",
IF(AY79="","0"))))</f>
        <v>0</v>
      </c>
      <c r="BI79" s="40"/>
      <c r="BJ79" s="40"/>
      <c r="BK79" s="40"/>
      <c r="BL79" s="40"/>
      <c r="BM79" s="40"/>
      <c r="BN79" s="40"/>
      <c r="BO79" s="40"/>
    </row>
    <row r="80" spans="51:67" x14ac:dyDescent="0.4">
      <c r="AY80" s="257" t="s">
        <v>141</v>
      </c>
      <c r="AZ80" s="257"/>
      <c r="BB80" s="41">
        <f t="shared" si="11"/>
        <v>0</v>
      </c>
      <c r="BC80" s="41"/>
      <c r="BD80" s="41"/>
      <c r="BE80" s="41"/>
      <c r="BF80" s="42" t="str">
        <f t="shared" si="12"/>
        <v/>
      </c>
      <c r="BG80" s="43" t="str">
        <f t="shared" si="13"/>
        <v>0</v>
      </c>
      <c r="BH80" s="43" t="b">
        <f t="shared" si="14"/>
        <v>0</v>
      </c>
      <c r="BI80" s="40"/>
      <c r="BJ80" s="40"/>
      <c r="BK80" s="40"/>
      <c r="BL80" s="40"/>
      <c r="BM80" s="40"/>
      <c r="BN80" s="40"/>
      <c r="BO80" s="40"/>
    </row>
    <row r="81" spans="51:67" x14ac:dyDescent="0.4">
      <c r="AY81" s="257" t="s">
        <v>141</v>
      </c>
      <c r="AZ81" s="257"/>
      <c r="BB81" s="41">
        <f t="shared" si="11"/>
        <v>0</v>
      </c>
      <c r="BC81" s="41"/>
      <c r="BD81" s="41"/>
      <c r="BE81" s="41"/>
      <c r="BF81" s="42" t="str">
        <f t="shared" si="12"/>
        <v/>
      </c>
      <c r="BG81" s="43" t="str">
        <f t="shared" si="13"/>
        <v>0</v>
      </c>
      <c r="BH81" s="43" t="b">
        <f t="shared" si="14"/>
        <v>0</v>
      </c>
      <c r="BI81" s="40"/>
      <c r="BJ81" s="40"/>
      <c r="BK81" s="40"/>
      <c r="BL81" s="40"/>
      <c r="BM81" s="40"/>
      <c r="BN81" s="40"/>
      <c r="BO81" s="40"/>
    </row>
    <row r="82" spans="51:67" x14ac:dyDescent="0.4">
      <c r="AY82" s="257" t="s">
        <v>141</v>
      </c>
      <c r="AZ82" s="257"/>
      <c r="BB82" s="41">
        <f t="shared" si="11"/>
        <v>0</v>
      </c>
      <c r="BC82" s="41"/>
      <c r="BD82" s="41"/>
      <c r="BE82" s="41"/>
      <c r="BF82" s="42" t="str">
        <f t="shared" si="12"/>
        <v/>
      </c>
      <c r="BG82" s="43" t="str">
        <f t="shared" si="13"/>
        <v>0</v>
      </c>
      <c r="BH82" s="43" t="b">
        <f t="shared" si="14"/>
        <v>0</v>
      </c>
      <c r="BI82" s="40"/>
      <c r="BJ82" s="40"/>
      <c r="BK82" s="40"/>
      <c r="BL82" s="40"/>
      <c r="BM82" s="40"/>
      <c r="BN82" s="40"/>
      <c r="BO82" s="40"/>
    </row>
    <row r="83" spans="51:67" x14ac:dyDescent="0.4">
      <c r="AY83" s="257" t="s">
        <v>141</v>
      </c>
      <c r="AZ83" s="257"/>
      <c r="BB83" s="41">
        <f t="shared" si="11"/>
        <v>0</v>
      </c>
      <c r="BC83" s="41"/>
      <c r="BD83" s="41"/>
      <c r="BE83" s="41"/>
      <c r="BF83" s="42" t="str">
        <f t="shared" si="12"/>
        <v/>
      </c>
      <c r="BG83" s="43" t="str">
        <f t="shared" si="13"/>
        <v>0</v>
      </c>
      <c r="BH83" s="43" t="b">
        <f t="shared" si="14"/>
        <v>0</v>
      </c>
      <c r="BI83" s="40"/>
      <c r="BJ83" s="40"/>
      <c r="BK83" s="40"/>
      <c r="BL83" s="40"/>
      <c r="BM83" s="40"/>
      <c r="BN83" s="40"/>
      <c r="BO83" s="40"/>
    </row>
    <row r="84" spans="51:67" x14ac:dyDescent="0.4">
      <c r="AY84" s="257" t="s">
        <v>141</v>
      </c>
      <c r="AZ84" s="257"/>
      <c r="BB84" s="41">
        <f t="shared" si="11"/>
        <v>0</v>
      </c>
      <c r="BC84" s="41"/>
      <c r="BD84" s="41"/>
      <c r="BE84" s="41"/>
      <c r="BF84" s="42" t="str">
        <f t="shared" si="12"/>
        <v/>
      </c>
      <c r="BG84" s="43" t="str">
        <f t="shared" si="13"/>
        <v>0</v>
      </c>
      <c r="BH84" s="43" t="b">
        <f t="shared" si="14"/>
        <v>0</v>
      </c>
      <c r="BI84" s="40"/>
      <c r="BJ84" s="40"/>
      <c r="BK84" s="40"/>
      <c r="BL84" s="40"/>
      <c r="BM84" s="40"/>
      <c r="BN84" s="40"/>
      <c r="BO84" s="40"/>
    </row>
    <row r="85" spans="51:67" x14ac:dyDescent="0.4">
      <c r="AY85" s="257" t="s">
        <v>141</v>
      </c>
      <c r="AZ85" s="257"/>
      <c r="BB85" s="41">
        <f t="shared" si="11"/>
        <v>0</v>
      </c>
      <c r="BC85" s="41"/>
      <c r="BD85" s="41"/>
      <c r="BE85" s="41"/>
      <c r="BF85" s="42" t="str">
        <f t="shared" si="12"/>
        <v/>
      </c>
      <c r="BG85" s="43" t="str">
        <f t="shared" si="13"/>
        <v>0</v>
      </c>
      <c r="BH85" s="43" t="b">
        <f t="shared" si="14"/>
        <v>0</v>
      </c>
      <c r="BI85" s="40"/>
      <c r="BJ85" s="40"/>
      <c r="BK85" s="40"/>
      <c r="BL85" s="40"/>
      <c r="BM85" s="40"/>
      <c r="BN85" s="40"/>
      <c r="BO85" s="40"/>
    </row>
    <row r="86" spans="51:67" x14ac:dyDescent="0.4">
      <c r="AY86" s="257" t="s">
        <v>141</v>
      </c>
      <c r="AZ86" s="257"/>
      <c r="BB86" s="41">
        <f t="shared" si="11"/>
        <v>0</v>
      </c>
      <c r="BC86" s="41"/>
      <c r="BD86" s="41"/>
      <c r="BE86" s="41"/>
      <c r="BF86" s="42" t="str">
        <f t="shared" si="12"/>
        <v/>
      </c>
      <c r="BG86" s="43" t="str">
        <f t="shared" si="13"/>
        <v>0</v>
      </c>
      <c r="BH86" s="43" t="b">
        <f t="shared" si="14"/>
        <v>0</v>
      </c>
      <c r="BI86" s="40"/>
      <c r="BJ86" s="40"/>
      <c r="BK86" s="40"/>
      <c r="BL86" s="40"/>
      <c r="BM86" s="40"/>
      <c r="BN86" s="40"/>
      <c r="BO86" s="40"/>
    </row>
    <row r="87" spans="51:67" x14ac:dyDescent="0.4">
      <c r="AY87" s="257" t="s">
        <v>141</v>
      </c>
      <c r="AZ87" s="257"/>
      <c r="BB87" s="41">
        <f t="shared" si="11"/>
        <v>0</v>
      </c>
      <c r="BC87" s="41"/>
      <c r="BD87" s="41"/>
      <c r="BE87" s="41"/>
      <c r="BF87" s="42" t="str">
        <f t="shared" si="12"/>
        <v/>
      </c>
      <c r="BG87" s="43" t="str">
        <f t="shared" si="13"/>
        <v>0</v>
      </c>
      <c r="BH87" s="43" t="b">
        <f t="shared" si="14"/>
        <v>0</v>
      </c>
      <c r="BI87" s="40"/>
      <c r="BJ87" s="40"/>
      <c r="BK87" s="40"/>
      <c r="BL87" s="40"/>
      <c r="BM87" s="40"/>
      <c r="BN87" s="40"/>
      <c r="BO87" s="40"/>
    </row>
    <row r="88" spans="51:67" x14ac:dyDescent="0.4">
      <c r="AY88" s="257" t="s">
        <v>141</v>
      </c>
      <c r="AZ88" s="257"/>
      <c r="BB88" s="41">
        <f t="shared" si="11"/>
        <v>0</v>
      </c>
      <c r="BC88" s="41"/>
      <c r="BD88" s="41"/>
      <c r="BE88" s="41"/>
      <c r="BF88" s="42" t="str">
        <f t="shared" si="12"/>
        <v/>
      </c>
      <c r="BG88" s="43" t="str">
        <f t="shared" si="13"/>
        <v>0</v>
      </c>
      <c r="BH88" s="43" t="b">
        <f t="shared" si="14"/>
        <v>0</v>
      </c>
      <c r="BI88" s="40"/>
      <c r="BJ88" s="40"/>
      <c r="BK88" s="40"/>
      <c r="BL88" s="40"/>
      <c r="BM88" s="40"/>
      <c r="BN88" s="40"/>
      <c r="BO88" s="40"/>
    </row>
    <row r="89" spans="51:67" x14ac:dyDescent="0.4">
      <c r="AY89" s="257" t="s">
        <v>141</v>
      </c>
      <c r="AZ89" s="257"/>
      <c r="BB89" s="41">
        <f t="shared" si="11"/>
        <v>0</v>
      </c>
      <c r="BC89" s="41"/>
      <c r="BD89" s="41"/>
      <c r="BE89" s="41"/>
      <c r="BF89" s="42" t="str">
        <f t="shared" si="12"/>
        <v/>
      </c>
      <c r="BG89" s="43" t="str">
        <f t="shared" si="13"/>
        <v>0</v>
      </c>
      <c r="BH89" s="43" t="b">
        <f t="shared" si="14"/>
        <v>0</v>
      </c>
      <c r="BI89" s="40"/>
      <c r="BJ89" s="40"/>
      <c r="BK89" s="40"/>
      <c r="BL89" s="40"/>
      <c r="BM89" s="40"/>
      <c r="BN89" s="40"/>
      <c r="BO89" s="40"/>
    </row>
    <row r="90" spans="51:67" x14ac:dyDescent="0.4">
      <c r="AY90" s="257" t="s">
        <v>141</v>
      </c>
      <c r="AZ90" s="257"/>
      <c r="BB90" s="41">
        <f t="shared" si="11"/>
        <v>0</v>
      </c>
      <c r="BC90" s="41"/>
      <c r="BD90" s="41"/>
      <c r="BE90" s="41"/>
      <c r="BF90" s="42" t="str">
        <f t="shared" si="12"/>
        <v/>
      </c>
      <c r="BG90" s="43" t="str">
        <f t="shared" si="13"/>
        <v>0</v>
      </c>
      <c r="BH90" s="43" t="b">
        <f t="shared" si="14"/>
        <v>0</v>
      </c>
      <c r="BI90" s="40"/>
      <c r="BJ90" s="40"/>
      <c r="BK90" s="40"/>
      <c r="BL90" s="40"/>
      <c r="BM90" s="40"/>
      <c r="BN90" s="40"/>
      <c r="BO90" s="40"/>
    </row>
    <row r="91" spans="51:67" x14ac:dyDescent="0.4">
      <c r="AY91" s="257" t="s">
        <v>141</v>
      </c>
      <c r="AZ91" s="257"/>
      <c r="BB91" s="41">
        <f t="shared" si="11"/>
        <v>0</v>
      </c>
      <c r="BC91" s="41"/>
      <c r="BD91" s="41"/>
      <c r="BE91" s="41"/>
      <c r="BF91" s="42" t="str">
        <f t="shared" si="12"/>
        <v/>
      </c>
      <c r="BG91" s="43" t="str">
        <f t="shared" si="13"/>
        <v>0</v>
      </c>
      <c r="BH91" s="43" t="b">
        <f t="shared" si="14"/>
        <v>0</v>
      </c>
      <c r="BI91" s="40"/>
      <c r="BJ91" s="40"/>
      <c r="BK91" s="40"/>
      <c r="BL91" s="40"/>
      <c r="BM91" s="40"/>
      <c r="BN91" s="40"/>
      <c r="BO91" s="40"/>
    </row>
    <row r="92" spans="51:67" x14ac:dyDescent="0.4">
      <c r="AY92" s="257" t="s">
        <v>141</v>
      </c>
      <c r="AZ92" s="257"/>
      <c r="BB92" s="41">
        <f t="shared" si="11"/>
        <v>0</v>
      </c>
      <c r="BC92" s="41"/>
      <c r="BD92" s="41"/>
      <c r="BE92" s="41"/>
      <c r="BF92" s="42" t="str">
        <f t="shared" si="12"/>
        <v/>
      </c>
      <c r="BG92" s="43" t="str">
        <f t="shared" si="13"/>
        <v>0</v>
      </c>
      <c r="BH92" s="43" t="b">
        <f t="shared" si="14"/>
        <v>0</v>
      </c>
      <c r="BI92" s="40"/>
      <c r="BJ92" s="40"/>
      <c r="BK92" s="40"/>
      <c r="BL92" s="40"/>
      <c r="BM92" s="40"/>
      <c r="BN92" s="40"/>
      <c r="BO92" s="40"/>
    </row>
    <row r="93" spans="51:67" x14ac:dyDescent="0.4">
      <c r="AY93" s="257" t="s">
        <v>141</v>
      </c>
      <c r="AZ93" s="257"/>
      <c r="BB93" s="41">
        <f t="shared" si="11"/>
        <v>0</v>
      </c>
      <c r="BC93" s="41"/>
      <c r="BD93" s="41"/>
      <c r="BE93" s="41"/>
      <c r="BF93" s="42" t="str">
        <f t="shared" si="12"/>
        <v/>
      </c>
      <c r="BG93" s="43" t="str">
        <f t="shared" si="13"/>
        <v>0</v>
      </c>
      <c r="BH93" s="43" t="b">
        <f t="shared" si="14"/>
        <v>0</v>
      </c>
      <c r="BI93" s="40"/>
      <c r="BJ93" s="40"/>
      <c r="BK93" s="40"/>
      <c r="BL93" s="40"/>
      <c r="BM93" s="40"/>
      <c r="BN93" s="40"/>
      <c r="BO93" s="40"/>
    </row>
    <row r="94" spans="51:67" x14ac:dyDescent="0.4">
      <c r="AY94" s="257" t="s">
        <v>141</v>
      </c>
      <c r="AZ94" s="257"/>
      <c r="BB94" s="41">
        <f t="shared" si="11"/>
        <v>0</v>
      </c>
      <c r="BC94" s="41"/>
      <c r="BD94" s="41"/>
      <c r="BE94" s="41"/>
      <c r="BF94" s="42" t="str">
        <f t="shared" si="12"/>
        <v/>
      </c>
      <c r="BG94" s="43" t="str">
        <f t="shared" si="13"/>
        <v>0</v>
      </c>
      <c r="BH94" s="43" t="b">
        <f t="shared" si="14"/>
        <v>0</v>
      </c>
      <c r="BI94" s="40"/>
      <c r="BJ94" s="40"/>
      <c r="BK94" s="40"/>
      <c r="BL94" s="40"/>
      <c r="BM94" s="40"/>
      <c r="BN94" s="40"/>
      <c r="BO94" s="40"/>
    </row>
    <row r="95" spans="51:67" x14ac:dyDescent="0.4">
      <c r="AY95" s="257" t="s">
        <v>141</v>
      </c>
      <c r="AZ95" s="257"/>
      <c r="BB95" s="41">
        <f t="shared" si="11"/>
        <v>0</v>
      </c>
      <c r="BC95" s="41"/>
      <c r="BD95" s="41"/>
      <c r="BE95" s="41"/>
      <c r="BF95" s="42" t="str">
        <f t="shared" si="12"/>
        <v/>
      </c>
      <c r="BG95" s="43" t="str">
        <f t="shared" si="13"/>
        <v>0</v>
      </c>
      <c r="BH95" s="43" t="b">
        <f t="shared" si="14"/>
        <v>0</v>
      </c>
      <c r="BI95" s="40"/>
      <c r="BJ95" s="40"/>
      <c r="BK95" s="40"/>
      <c r="BL95" s="40"/>
      <c r="BM95" s="40"/>
      <c r="BN95" s="40"/>
      <c r="BO95" s="40"/>
    </row>
    <row r="96" spans="51:67" x14ac:dyDescent="0.4">
      <c r="AY96" s="257" t="s">
        <v>141</v>
      </c>
      <c r="AZ96" s="257"/>
      <c r="BB96" s="41">
        <f t="shared" si="11"/>
        <v>0</v>
      </c>
      <c r="BC96" s="41"/>
      <c r="BD96" s="41"/>
      <c r="BE96" s="41"/>
      <c r="BF96" s="42" t="str">
        <f t="shared" si="12"/>
        <v/>
      </c>
      <c r="BG96" s="43" t="str">
        <f t="shared" si="13"/>
        <v>0</v>
      </c>
      <c r="BH96" s="43" t="b">
        <f t="shared" si="14"/>
        <v>0</v>
      </c>
      <c r="BI96" s="40"/>
      <c r="BJ96" s="40"/>
      <c r="BK96" s="40"/>
      <c r="BL96" s="40"/>
      <c r="BM96" s="40"/>
      <c r="BN96" s="40"/>
      <c r="BO96" s="40"/>
    </row>
    <row r="97" spans="51:67" x14ac:dyDescent="0.4">
      <c r="AY97" s="257" t="s">
        <v>141</v>
      </c>
      <c r="AZ97" s="257"/>
      <c r="BB97" s="41">
        <f t="shared" si="11"/>
        <v>0</v>
      </c>
      <c r="BC97" s="41"/>
      <c r="BD97" s="41"/>
      <c r="BE97" s="41"/>
      <c r="BF97" s="42" t="str">
        <f t="shared" si="12"/>
        <v/>
      </c>
      <c r="BG97" s="43" t="str">
        <f t="shared" si="13"/>
        <v>0</v>
      </c>
      <c r="BH97" s="43" t="b">
        <f t="shared" si="14"/>
        <v>0</v>
      </c>
      <c r="BI97" s="40"/>
      <c r="BJ97" s="40"/>
      <c r="BK97" s="40"/>
      <c r="BL97" s="40"/>
      <c r="BM97" s="40"/>
      <c r="BN97" s="40"/>
      <c r="BO97" s="40"/>
    </row>
    <row r="98" spans="51:67" x14ac:dyDescent="0.4">
      <c r="AY98" s="257" t="s">
        <v>141</v>
      </c>
      <c r="AZ98" s="257"/>
      <c r="BB98" s="41">
        <f t="shared" si="11"/>
        <v>0</v>
      </c>
      <c r="BC98" s="41"/>
      <c r="BD98" s="41"/>
      <c r="BE98" s="41"/>
      <c r="BF98" s="42" t="str">
        <f t="shared" si="12"/>
        <v/>
      </c>
      <c r="BG98" s="43" t="str">
        <f t="shared" si="13"/>
        <v>0</v>
      </c>
      <c r="BH98" s="43" t="b">
        <f t="shared" si="14"/>
        <v>0</v>
      </c>
      <c r="BI98" s="40"/>
      <c r="BJ98" s="40"/>
      <c r="BK98" s="40"/>
      <c r="BL98" s="40"/>
      <c r="BM98" s="40"/>
      <c r="BN98" s="40"/>
      <c r="BO98" s="40"/>
    </row>
    <row r="99" spans="51:67" x14ac:dyDescent="0.4">
      <c r="AY99" s="257" t="s">
        <v>141</v>
      </c>
      <c r="AZ99" s="257"/>
      <c r="BB99" s="41">
        <f t="shared" si="11"/>
        <v>0</v>
      </c>
      <c r="BC99" s="41"/>
      <c r="BD99" s="41"/>
      <c r="BE99" s="41"/>
      <c r="BF99" s="42" t="str">
        <f t="shared" si="12"/>
        <v/>
      </c>
      <c r="BG99" s="43" t="str">
        <f t="shared" si="13"/>
        <v>0</v>
      </c>
      <c r="BH99" s="43" t="b">
        <f t="shared" si="14"/>
        <v>0</v>
      </c>
      <c r="BI99" s="40"/>
      <c r="BJ99" s="40"/>
      <c r="BK99" s="40"/>
      <c r="BL99" s="40"/>
      <c r="BM99" s="40"/>
      <c r="BN99" s="40"/>
      <c r="BO99" s="40"/>
    </row>
    <row r="100" spans="51:67" x14ac:dyDescent="0.4">
      <c r="AY100" s="257" t="s">
        <v>141</v>
      </c>
      <c r="AZ100" s="257"/>
      <c r="BB100" s="41">
        <f t="shared" si="11"/>
        <v>0</v>
      </c>
      <c r="BC100" s="41"/>
      <c r="BD100" s="41"/>
      <c r="BE100" s="41"/>
      <c r="BF100" s="42" t="str">
        <f t="shared" si="12"/>
        <v/>
      </c>
      <c r="BG100" s="43" t="str">
        <f t="shared" si="13"/>
        <v>0</v>
      </c>
      <c r="BH100" s="43" t="b">
        <f t="shared" si="14"/>
        <v>0</v>
      </c>
      <c r="BI100" s="40"/>
      <c r="BJ100" s="40"/>
      <c r="BK100" s="40"/>
      <c r="BL100" s="40"/>
      <c r="BM100" s="40"/>
      <c r="BN100" s="40"/>
      <c r="BO100" s="40"/>
    </row>
    <row r="101" spans="51:67" x14ac:dyDescent="0.4">
      <c r="AY101" s="257" t="s">
        <v>141</v>
      </c>
      <c r="AZ101" s="257"/>
      <c r="BB101" s="41">
        <f t="shared" si="11"/>
        <v>0</v>
      </c>
      <c r="BC101" s="41"/>
      <c r="BD101" s="41"/>
      <c r="BE101" s="41"/>
      <c r="BF101" s="42" t="str">
        <f t="shared" si="12"/>
        <v/>
      </c>
      <c r="BG101" s="43" t="str">
        <f t="shared" si="13"/>
        <v>0</v>
      </c>
      <c r="BH101" s="43" t="b">
        <f t="shared" si="14"/>
        <v>0</v>
      </c>
      <c r="BI101" s="40"/>
      <c r="BJ101" s="40"/>
      <c r="BK101" s="40"/>
      <c r="BL101" s="40"/>
      <c r="BM101" s="40"/>
      <c r="BN101" s="40"/>
      <c r="BO101" s="40"/>
    </row>
    <row r="102" spans="51:67" x14ac:dyDescent="0.4">
      <c r="AY102" s="257" t="s">
        <v>141</v>
      </c>
      <c r="AZ102" s="257"/>
      <c r="BB102" s="41">
        <f t="shared" si="11"/>
        <v>0</v>
      </c>
      <c r="BC102" s="41"/>
      <c r="BD102" s="41"/>
      <c r="BE102" s="41"/>
      <c r="BF102" s="42" t="str">
        <f t="shared" si="12"/>
        <v/>
      </c>
      <c r="BG102" s="43" t="str">
        <f t="shared" si="13"/>
        <v>0</v>
      </c>
      <c r="BH102" s="43" t="b">
        <f t="shared" si="14"/>
        <v>0</v>
      </c>
      <c r="BI102" s="40"/>
      <c r="BJ102" s="40"/>
      <c r="BK102" s="40"/>
      <c r="BL102" s="40"/>
      <c r="BM102" s="40"/>
      <c r="BN102" s="40"/>
      <c r="BO102" s="40"/>
    </row>
    <row r="103" spans="51:67" x14ac:dyDescent="0.4">
      <c r="AY103" s="257" t="s">
        <v>141</v>
      </c>
      <c r="AZ103" s="257"/>
      <c r="BB103" s="41">
        <f t="shared" si="11"/>
        <v>0</v>
      </c>
      <c r="BC103" s="41"/>
      <c r="BD103" s="41"/>
      <c r="BE103" s="41"/>
      <c r="BF103" s="42" t="str">
        <f t="shared" si="12"/>
        <v/>
      </c>
      <c r="BG103" s="43" t="str">
        <f t="shared" si="13"/>
        <v>0</v>
      </c>
      <c r="BH103" s="43" t="b">
        <f t="shared" si="14"/>
        <v>0</v>
      </c>
      <c r="BI103" s="40"/>
      <c r="BJ103" s="40"/>
      <c r="BK103" s="40"/>
      <c r="BL103" s="40"/>
      <c r="BM103" s="40"/>
      <c r="BN103" s="40"/>
      <c r="BO103" s="40"/>
    </row>
    <row r="104" spans="51:67" x14ac:dyDescent="0.4">
      <c r="AY104" s="257" t="s">
        <v>141</v>
      </c>
      <c r="AZ104" s="257"/>
      <c r="BB104" s="41">
        <f t="shared" si="11"/>
        <v>0</v>
      </c>
      <c r="BC104" s="41"/>
      <c r="BD104" s="41"/>
      <c r="BE104" s="41"/>
      <c r="BF104" s="42" t="str">
        <f t="shared" si="12"/>
        <v/>
      </c>
      <c r="BG104" s="43" t="str">
        <f t="shared" si="13"/>
        <v>0</v>
      </c>
      <c r="BH104" s="43" t="b">
        <f t="shared" si="14"/>
        <v>0</v>
      </c>
      <c r="BI104" s="40"/>
      <c r="BJ104" s="40"/>
      <c r="BK104" s="40"/>
      <c r="BL104" s="40"/>
      <c r="BM104" s="40"/>
      <c r="BN104" s="40"/>
      <c r="BO104" s="40"/>
    </row>
    <row r="105" spans="51:67" x14ac:dyDescent="0.4">
      <c r="AY105" s="257" t="s">
        <v>141</v>
      </c>
      <c r="AZ105" s="257"/>
      <c r="BB105" s="41">
        <f t="shared" si="11"/>
        <v>0</v>
      </c>
      <c r="BC105" s="41"/>
      <c r="BD105" s="41"/>
      <c r="BE105" s="41"/>
      <c r="BF105" s="42" t="str">
        <f t="shared" si="12"/>
        <v/>
      </c>
      <c r="BG105" s="43" t="str">
        <f t="shared" si="13"/>
        <v>0</v>
      </c>
      <c r="BH105" s="43" t="b">
        <f t="shared" si="14"/>
        <v>0</v>
      </c>
      <c r="BI105" s="40"/>
      <c r="BJ105" s="40"/>
      <c r="BK105" s="40"/>
      <c r="BL105" s="40"/>
      <c r="BM105" s="40"/>
      <c r="BN105" s="40"/>
      <c r="BO105" s="40"/>
    </row>
    <row r="106" spans="51:67" x14ac:dyDescent="0.4">
      <c r="AY106" s="257" t="s">
        <v>141</v>
      </c>
      <c r="AZ106" s="257"/>
      <c r="BB106" s="41">
        <f t="shared" si="11"/>
        <v>0</v>
      </c>
      <c r="BC106" s="41"/>
      <c r="BD106" s="41"/>
      <c r="BE106" s="41"/>
      <c r="BF106" s="42" t="str">
        <f t="shared" si="12"/>
        <v/>
      </c>
      <c r="BG106" s="43" t="str">
        <f t="shared" si="13"/>
        <v>0</v>
      </c>
      <c r="BH106" s="43" t="b">
        <f t="shared" si="14"/>
        <v>0</v>
      </c>
      <c r="BI106" s="40"/>
      <c r="BJ106" s="40"/>
      <c r="BK106" s="40"/>
      <c r="BL106" s="40"/>
      <c r="BM106" s="40"/>
      <c r="BN106" s="40"/>
      <c r="BO106" s="40"/>
    </row>
    <row r="107" spans="51:67" x14ac:dyDescent="0.4">
      <c r="AY107" s="257" t="s">
        <v>141</v>
      </c>
      <c r="AZ107" s="257"/>
      <c r="BB107" s="41">
        <f t="shared" si="11"/>
        <v>0</v>
      </c>
      <c r="BC107" s="41"/>
      <c r="BD107" s="41"/>
      <c r="BE107" s="41"/>
      <c r="BF107" s="42" t="str">
        <f t="shared" si="12"/>
        <v/>
      </c>
      <c r="BG107" s="43" t="str">
        <f t="shared" si="13"/>
        <v>0</v>
      </c>
      <c r="BH107" s="43" t="b">
        <f t="shared" si="14"/>
        <v>0</v>
      </c>
      <c r="BI107" s="40"/>
      <c r="BJ107" s="40"/>
      <c r="BK107" s="40"/>
      <c r="BL107" s="40"/>
      <c r="BM107" s="40"/>
      <c r="BN107" s="40"/>
      <c r="BO107" s="40"/>
    </row>
    <row r="108" spans="51:67" x14ac:dyDescent="0.4">
      <c r="AY108" s="257" t="s">
        <v>141</v>
      </c>
      <c r="AZ108" s="257"/>
      <c r="BB108" s="41">
        <f t="shared" si="11"/>
        <v>0</v>
      </c>
      <c r="BC108" s="41"/>
      <c r="BD108" s="41"/>
      <c r="BE108" s="41"/>
      <c r="BF108" s="42" t="str">
        <f t="shared" si="12"/>
        <v/>
      </c>
      <c r="BG108" s="43" t="str">
        <f t="shared" si="13"/>
        <v>0</v>
      </c>
      <c r="BH108" s="43" t="b">
        <f t="shared" si="14"/>
        <v>0</v>
      </c>
      <c r="BI108" s="40"/>
      <c r="BJ108" s="40"/>
      <c r="BK108" s="40"/>
      <c r="BL108" s="40"/>
      <c r="BM108" s="40"/>
      <c r="BN108" s="40"/>
      <c r="BO108" s="40"/>
    </row>
    <row r="109" spans="51:67" x14ac:dyDescent="0.4">
      <c r="AY109" s="257" t="s">
        <v>141</v>
      </c>
      <c r="AZ109" s="257"/>
      <c r="BB109" s="41">
        <f t="shared" si="11"/>
        <v>0</v>
      </c>
      <c r="BC109" s="41"/>
      <c r="BD109" s="41"/>
      <c r="BE109" s="41"/>
      <c r="BF109" s="42" t="str">
        <f t="shared" si="12"/>
        <v/>
      </c>
      <c r="BG109" s="43" t="str">
        <f t="shared" si="13"/>
        <v>0</v>
      </c>
      <c r="BH109" s="43" t="b">
        <f t="shared" si="14"/>
        <v>0</v>
      </c>
      <c r="BI109" s="40"/>
      <c r="BJ109" s="40"/>
      <c r="BK109" s="40"/>
      <c r="BL109" s="40"/>
      <c r="BM109" s="40"/>
      <c r="BN109" s="40"/>
      <c r="BO109" s="40"/>
    </row>
    <row r="110" spans="51:67" x14ac:dyDescent="0.4">
      <c r="AY110" s="257" t="s">
        <v>141</v>
      </c>
      <c r="AZ110" s="257"/>
      <c r="BB110" s="41">
        <f t="shared" si="11"/>
        <v>0</v>
      </c>
      <c r="BC110" s="41"/>
      <c r="BD110" s="41"/>
      <c r="BE110" s="41"/>
      <c r="BF110" s="42" t="str">
        <f t="shared" si="12"/>
        <v/>
      </c>
      <c r="BG110" s="43" t="str">
        <f t="shared" si="13"/>
        <v>0</v>
      </c>
      <c r="BH110" s="43" t="b">
        <f t="shared" si="14"/>
        <v>0</v>
      </c>
      <c r="BI110" s="40"/>
      <c r="BJ110" s="40"/>
      <c r="BK110" s="40"/>
      <c r="BL110" s="40"/>
      <c r="BM110" s="40"/>
      <c r="BN110" s="40"/>
      <c r="BO110" s="40"/>
    </row>
    <row r="111" spans="51:67" x14ac:dyDescent="0.4">
      <c r="AY111" s="257" t="s">
        <v>141</v>
      </c>
      <c r="AZ111" s="257"/>
      <c r="BB111" s="41">
        <f t="shared" si="11"/>
        <v>0</v>
      </c>
      <c r="BC111" s="41"/>
      <c r="BD111" s="41"/>
      <c r="BE111" s="41"/>
      <c r="BF111" s="42" t="str">
        <f t="shared" si="12"/>
        <v/>
      </c>
      <c r="BG111" s="43" t="str">
        <f t="shared" si="13"/>
        <v>0</v>
      </c>
      <c r="BH111" s="43" t="b">
        <f t="shared" si="14"/>
        <v>0</v>
      </c>
      <c r="BI111" s="40"/>
      <c r="BJ111" s="40"/>
      <c r="BK111" s="40"/>
      <c r="BL111" s="40"/>
      <c r="BM111" s="40"/>
      <c r="BN111" s="40"/>
      <c r="BO111" s="40"/>
    </row>
    <row r="112" spans="51:67" x14ac:dyDescent="0.4">
      <c r="AY112" s="257" t="s">
        <v>141</v>
      </c>
      <c r="AZ112" s="257"/>
      <c r="BB112" s="41">
        <f t="shared" si="11"/>
        <v>0</v>
      </c>
      <c r="BC112" s="41"/>
      <c r="BD112" s="41"/>
      <c r="BE112" s="41"/>
      <c r="BF112" s="42" t="str">
        <f t="shared" si="12"/>
        <v/>
      </c>
      <c r="BG112" s="43" t="str">
        <f t="shared" si="13"/>
        <v>0</v>
      </c>
      <c r="BH112" s="43" t="b">
        <f t="shared" si="14"/>
        <v>0</v>
      </c>
      <c r="BI112" s="40"/>
      <c r="BJ112" s="40"/>
      <c r="BK112" s="40"/>
      <c r="BL112" s="40"/>
      <c r="BM112" s="40"/>
      <c r="BN112" s="40"/>
      <c r="BO112" s="40"/>
    </row>
    <row r="113" spans="51:67" x14ac:dyDescent="0.4">
      <c r="AY113" s="257" t="s">
        <v>141</v>
      </c>
      <c r="AZ113" s="257"/>
      <c r="BB113" s="41">
        <f t="shared" si="11"/>
        <v>0</v>
      </c>
      <c r="BC113" s="41"/>
      <c r="BD113" s="41"/>
      <c r="BE113" s="41"/>
      <c r="BF113" s="42" t="str">
        <f t="shared" si="12"/>
        <v/>
      </c>
      <c r="BG113" s="43" t="str">
        <f t="shared" si="13"/>
        <v>0</v>
      </c>
      <c r="BH113" s="43" t="b">
        <f t="shared" si="14"/>
        <v>0</v>
      </c>
      <c r="BI113" s="40"/>
      <c r="BJ113" s="40"/>
      <c r="BK113" s="40"/>
      <c r="BL113" s="40"/>
      <c r="BM113" s="40"/>
      <c r="BN113" s="40"/>
      <c r="BO113" s="40"/>
    </row>
    <row r="114" spans="51:67" x14ac:dyDescent="0.4">
      <c r="AY114" s="257" t="s">
        <v>141</v>
      </c>
      <c r="AZ114" s="257"/>
      <c r="BB114" s="41">
        <f t="shared" si="11"/>
        <v>0</v>
      </c>
      <c r="BC114" s="41"/>
      <c r="BD114" s="41"/>
      <c r="BE114" s="41"/>
      <c r="BF114" s="42" t="str">
        <f t="shared" si="12"/>
        <v/>
      </c>
      <c r="BG114" s="43" t="str">
        <f t="shared" si="13"/>
        <v>0</v>
      </c>
      <c r="BH114" s="43" t="b">
        <f t="shared" si="14"/>
        <v>0</v>
      </c>
      <c r="BI114" s="40"/>
      <c r="BJ114" s="40"/>
      <c r="BK114" s="40"/>
      <c r="BL114" s="40"/>
      <c r="BM114" s="40"/>
      <c r="BN114" s="40"/>
      <c r="BO114" s="40"/>
    </row>
    <row r="115" spans="51:67" x14ac:dyDescent="0.4">
      <c r="AY115" s="257" t="s">
        <v>141</v>
      </c>
      <c r="AZ115" s="257"/>
      <c r="BB115" s="41">
        <f t="shared" si="11"/>
        <v>0</v>
      </c>
      <c r="BC115" s="41"/>
      <c r="BD115" s="41"/>
      <c r="BE115" s="41"/>
      <c r="BF115" s="42" t="str">
        <f t="shared" si="12"/>
        <v/>
      </c>
      <c r="BG115" s="43" t="str">
        <f t="shared" si="13"/>
        <v>0</v>
      </c>
      <c r="BH115" s="43" t="b">
        <f t="shared" si="14"/>
        <v>0</v>
      </c>
      <c r="BI115" s="40"/>
      <c r="BJ115" s="40"/>
      <c r="BK115" s="40"/>
      <c r="BL115" s="40"/>
      <c r="BM115" s="40"/>
      <c r="BN115" s="40"/>
      <c r="BO115" s="40"/>
    </row>
    <row r="116" spans="51:67" x14ac:dyDescent="0.4">
      <c r="AY116" s="257" t="s">
        <v>141</v>
      </c>
      <c r="AZ116" s="257"/>
      <c r="BB116" s="41">
        <f t="shared" si="11"/>
        <v>0</v>
      </c>
      <c r="BC116" s="41"/>
      <c r="BD116" s="41"/>
      <c r="BE116" s="41"/>
      <c r="BF116" s="42" t="str">
        <f t="shared" si="12"/>
        <v/>
      </c>
      <c r="BG116" s="43" t="str">
        <f t="shared" si="13"/>
        <v>0</v>
      </c>
      <c r="BH116" s="43" t="b">
        <f t="shared" si="14"/>
        <v>0</v>
      </c>
      <c r="BI116" s="40"/>
      <c r="BJ116" s="40"/>
      <c r="BK116" s="40"/>
      <c r="BL116" s="40"/>
      <c r="BM116" s="40"/>
      <c r="BN116" s="40"/>
      <c r="BO116" s="40"/>
    </row>
    <row r="117" spans="51:67" x14ac:dyDescent="0.4">
      <c r="AY117" s="257" t="s">
        <v>141</v>
      </c>
      <c r="AZ117" s="257"/>
      <c r="BB117" s="41">
        <f t="shared" si="11"/>
        <v>0</v>
      </c>
      <c r="BC117" s="41"/>
      <c r="BD117" s="41"/>
      <c r="BE117" s="41"/>
      <c r="BF117" s="42" t="str">
        <f t="shared" si="12"/>
        <v/>
      </c>
      <c r="BG117" s="43" t="str">
        <f t="shared" si="13"/>
        <v>0</v>
      </c>
      <c r="BH117" s="43" t="b">
        <f t="shared" si="14"/>
        <v>0</v>
      </c>
      <c r="BI117" s="40"/>
      <c r="BJ117" s="40"/>
      <c r="BK117" s="40"/>
      <c r="BL117" s="40"/>
      <c r="BM117" s="40"/>
      <c r="BN117" s="40"/>
      <c r="BO117" s="40"/>
    </row>
    <row r="118" spans="51:67" x14ac:dyDescent="0.4">
      <c r="AY118" s="257" t="s">
        <v>141</v>
      </c>
      <c r="AZ118" s="257"/>
      <c r="BB118" s="41">
        <f t="shared" si="11"/>
        <v>0</v>
      </c>
      <c r="BC118" s="41"/>
      <c r="BD118" s="41"/>
      <c r="BE118" s="41"/>
      <c r="BF118" s="42" t="str">
        <f t="shared" si="12"/>
        <v/>
      </c>
      <c r="BG118" s="43" t="str">
        <f t="shared" si="13"/>
        <v>0</v>
      </c>
      <c r="BH118" s="43" t="b">
        <f t="shared" si="14"/>
        <v>0</v>
      </c>
      <c r="BI118" s="40"/>
      <c r="BJ118" s="40"/>
      <c r="BK118" s="40"/>
      <c r="BL118" s="40"/>
      <c r="BM118" s="40"/>
      <c r="BN118" s="40"/>
      <c r="BO118" s="40"/>
    </row>
    <row r="119" spans="51:67" x14ac:dyDescent="0.4">
      <c r="AY119" s="257" t="s">
        <v>141</v>
      </c>
      <c r="AZ119" s="257"/>
      <c r="BB119" s="41">
        <f t="shared" si="11"/>
        <v>0</v>
      </c>
      <c r="BC119" s="41"/>
      <c r="BD119" s="41"/>
      <c r="BE119" s="41"/>
      <c r="BF119" s="42" t="str">
        <f t="shared" si="12"/>
        <v/>
      </c>
      <c r="BG119" s="43" t="str">
        <f t="shared" si="13"/>
        <v>0</v>
      </c>
      <c r="BH119" s="43" t="b">
        <f t="shared" si="14"/>
        <v>0</v>
      </c>
      <c r="BI119" s="40"/>
      <c r="BJ119" s="40"/>
      <c r="BK119" s="40"/>
      <c r="BL119" s="40"/>
      <c r="BM119" s="40"/>
      <c r="BN119" s="40"/>
      <c r="BO119" s="40"/>
    </row>
    <row r="120" spans="51:67" x14ac:dyDescent="0.4">
      <c r="AY120" s="257" t="s">
        <v>141</v>
      </c>
      <c r="AZ120" s="257"/>
      <c r="BB120" s="41">
        <f t="shared" si="11"/>
        <v>0</v>
      </c>
      <c r="BC120" s="41"/>
      <c r="BD120" s="41"/>
      <c r="BE120" s="41"/>
      <c r="BF120" s="42" t="str">
        <f t="shared" si="12"/>
        <v/>
      </c>
      <c r="BG120" s="43" t="str">
        <f t="shared" si="13"/>
        <v>0</v>
      </c>
      <c r="BH120" s="43" t="b">
        <f t="shared" si="14"/>
        <v>0</v>
      </c>
      <c r="BI120" s="40"/>
      <c r="BJ120" s="40"/>
      <c r="BK120" s="40"/>
      <c r="BL120" s="40"/>
      <c r="BM120" s="40"/>
      <c r="BN120" s="40"/>
      <c r="BO120" s="40"/>
    </row>
    <row r="121" spans="51:67" x14ac:dyDescent="0.4">
      <c r="AY121" s="257" t="s">
        <v>141</v>
      </c>
      <c r="AZ121" s="257"/>
      <c r="BB121" s="41">
        <f t="shared" si="11"/>
        <v>0</v>
      </c>
      <c r="BC121" s="41"/>
      <c r="BD121" s="41"/>
      <c r="BE121" s="41"/>
      <c r="BF121" s="42" t="str">
        <f t="shared" si="12"/>
        <v/>
      </c>
      <c r="BG121" s="43" t="str">
        <f t="shared" si="13"/>
        <v>0</v>
      </c>
      <c r="BH121" s="43" t="b">
        <f t="shared" si="14"/>
        <v>0</v>
      </c>
      <c r="BI121" s="40"/>
      <c r="BJ121" s="40"/>
      <c r="BK121" s="40"/>
      <c r="BL121" s="40"/>
      <c r="BM121" s="40"/>
      <c r="BN121" s="40"/>
      <c r="BO121" s="40"/>
    </row>
    <row r="122" spans="51:67" x14ac:dyDescent="0.4">
      <c r="AY122" s="257" t="s">
        <v>141</v>
      </c>
      <c r="AZ122" s="257"/>
      <c r="BB122" s="41">
        <f t="shared" si="11"/>
        <v>0</v>
      </c>
      <c r="BC122" s="41"/>
      <c r="BD122" s="41"/>
      <c r="BE122" s="41"/>
      <c r="BF122" s="42" t="str">
        <f t="shared" si="12"/>
        <v/>
      </c>
      <c r="BG122" s="43" t="str">
        <f t="shared" si="13"/>
        <v>0</v>
      </c>
      <c r="BH122" s="43" t="b">
        <f t="shared" si="14"/>
        <v>0</v>
      </c>
      <c r="BI122" s="40"/>
      <c r="BJ122" s="40"/>
      <c r="BK122" s="40"/>
      <c r="BL122" s="40"/>
      <c r="BM122" s="40"/>
      <c r="BN122" s="40"/>
      <c r="BO122" s="40"/>
    </row>
    <row r="123" spans="51:67" x14ac:dyDescent="0.4">
      <c r="AY123" s="257" t="s">
        <v>141</v>
      </c>
      <c r="AZ123" s="257"/>
      <c r="BB123" s="41">
        <f t="shared" si="11"/>
        <v>0</v>
      </c>
      <c r="BC123" s="41"/>
      <c r="BD123" s="41"/>
      <c r="BE123" s="41"/>
      <c r="BF123" s="42" t="str">
        <f t="shared" si="12"/>
        <v/>
      </c>
      <c r="BG123" s="43" t="str">
        <f t="shared" si="13"/>
        <v>0</v>
      </c>
      <c r="BH123" s="43" t="b">
        <f t="shared" si="14"/>
        <v>0</v>
      </c>
      <c r="BI123" s="40"/>
      <c r="BJ123" s="40"/>
      <c r="BK123" s="40"/>
      <c r="BL123" s="40"/>
      <c r="BM123" s="40"/>
      <c r="BN123" s="40"/>
      <c r="BO123" s="40"/>
    </row>
    <row r="124" spans="51:67" x14ac:dyDescent="0.4">
      <c r="AY124" s="257" t="s">
        <v>141</v>
      </c>
      <c r="AZ124" s="257"/>
      <c r="BB124" s="41">
        <f t="shared" si="11"/>
        <v>0</v>
      </c>
      <c r="BC124" s="41"/>
      <c r="BD124" s="41"/>
      <c r="BE124" s="41"/>
      <c r="BF124" s="42" t="str">
        <f t="shared" si="12"/>
        <v/>
      </c>
      <c r="BG124" s="43" t="str">
        <f t="shared" si="13"/>
        <v>0</v>
      </c>
      <c r="BH124" s="43" t="b">
        <f t="shared" si="14"/>
        <v>0</v>
      </c>
      <c r="BI124" s="40"/>
      <c r="BJ124" s="40"/>
      <c r="BK124" s="40"/>
      <c r="BL124" s="40"/>
      <c r="BM124" s="40"/>
      <c r="BN124" s="40"/>
      <c r="BO124" s="40"/>
    </row>
    <row r="125" spans="51:67" x14ac:dyDescent="0.4">
      <c r="AY125" s="257" t="s">
        <v>141</v>
      </c>
      <c r="AZ125" s="257"/>
      <c r="BB125" s="41">
        <f t="shared" si="11"/>
        <v>0</v>
      </c>
      <c r="BC125" s="41"/>
      <c r="BD125" s="41"/>
      <c r="BE125" s="41"/>
      <c r="BF125" s="42" t="str">
        <f t="shared" si="12"/>
        <v/>
      </c>
      <c r="BG125" s="43" t="str">
        <f t="shared" si="13"/>
        <v>0</v>
      </c>
      <c r="BH125" s="43" t="b">
        <f t="shared" si="14"/>
        <v>0</v>
      </c>
      <c r="BI125" s="40"/>
      <c r="BJ125" s="40"/>
      <c r="BK125" s="40"/>
      <c r="BL125" s="40"/>
      <c r="BM125" s="40"/>
      <c r="BN125" s="40"/>
      <c r="BO125" s="40"/>
    </row>
    <row r="126" spans="51:67" x14ac:dyDescent="0.4">
      <c r="AY126" s="257" t="s">
        <v>141</v>
      </c>
      <c r="AZ126" s="257"/>
      <c r="BB126" s="41">
        <f t="shared" si="11"/>
        <v>0</v>
      </c>
      <c r="BC126" s="41"/>
      <c r="BD126" s="41"/>
      <c r="BE126" s="41"/>
      <c r="BF126" s="42" t="str">
        <f t="shared" si="12"/>
        <v/>
      </c>
      <c r="BG126" s="43" t="str">
        <f t="shared" si="13"/>
        <v>0</v>
      </c>
      <c r="BH126" s="43" t="b">
        <f t="shared" si="14"/>
        <v>0</v>
      </c>
      <c r="BI126" s="40"/>
      <c r="BJ126" s="40"/>
      <c r="BK126" s="40"/>
      <c r="BL126" s="40"/>
      <c r="BM126" s="40"/>
      <c r="BN126" s="40"/>
      <c r="BO126" s="40"/>
    </row>
    <row r="127" spans="51:67" x14ac:dyDescent="0.4">
      <c r="AY127" s="257" t="s">
        <v>141</v>
      </c>
      <c r="AZ127" s="257"/>
      <c r="BB127" s="41">
        <f t="shared" si="11"/>
        <v>0</v>
      </c>
      <c r="BC127" s="41"/>
      <c r="BD127" s="41"/>
      <c r="BE127" s="41"/>
      <c r="BF127" s="42" t="str">
        <f t="shared" si="12"/>
        <v/>
      </c>
      <c r="BG127" s="43" t="str">
        <f t="shared" si="13"/>
        <v>0</v>
      </c>
      <c r="BH127" s="43" t="b">
        <f t="shared" si="14"/>
        <v>0</v>
      </c>
      <c r="BI127" s="40"/>
      <c r="BJ127" s="40"/>
      <c r="BK127" s="40"/>
      <c r="BL127" s="40"/>
      <c r="BM127" s="40"/>
      <c r="BN127" s="40"/>
      <c r="BO127" s="40"/>
    </row>
    <row r="128" spans="51:67" x14ac:dyDescent="0.4">
      <c r="AY128" s="257" t="s">
        <v>141</v>
      </c>
      <c r="AZ128" s="257"/>
      <c r="BB128" s="41">
        <f t="shared" si="11"/>
        <v>0</v>
      </c>
      <c r="BC128" s="41"/>
      <c r="BD128" s="41"/>
      <c r="BE128" s="41"/>
      <c r="BF128" s="42" t="str">
        <f t="shared" si="12"/>
        <v/>
      </c>
      <c r="BG128" s="43" t="str">
        <f t="shared" si="13"/>
        <v>0</v>
      </c>
      <c r="BH128" s="43" t="b">
        <f t="shared" si="14"/>
        <v>0</v>
      </c>
      <c r="BI128" s="40"/>
      <c r="BJ128" s="40"/>
      <c r="BK128" s="40"/>
      <c r="BL128" s="40"/>
      <c r="BM128" s="40"/>
      <c r="BN128" s="40"/>
      <c r="BO128" s="40"/>
    </row>
    <row r="129" spans="51:67" x14ac:dyDescent="0.4">
      <c r="AY129" s="257" t="s">
        <v>141</v>
      </c>
      <c r="AZ129" s="257"/>
      <c r="BB129" s="41">
        <f t="shared" si="11"/>
        <v>0</v>
      </c>
      <c r="BC129" s="41"/>
      <c r="BD129" s="41"/>
      <c r="BE129" s="41"/>
      <c r="BF129" s="42" t="str">
        <f t="shared" si="12"/>
        <v/>
      </c>
      <c r="BG129" s="43" t="str">
        <f t="shared" si="13"/>
        <v>0</v>
      </c>
      <c r="BH129" s="43" t="b">
        <f t="shared" si="14"/>
        <v>0</v>
      </c>
      <c r="BI129" s="40"/>
      <c r="BJ129" s="40"/>
      <c r="BK129" s="40"/>
      <c r="BL129" s="40"/>
      <c r="BM129" s="40"/>
      <c r="BN129" s="40"/>
      <c r="BO129" s="40"/>
    </row>
    <row r="130" spans="51:67" x14ac:dyDescent="0.4">
      <c r="AY130" s="257" t="s">
        <v>141</v>
      </c>
      <c r="AZ130" s="257"/>
      <c r="BB130" s="41">
        <f t="shared" si="11"/>
        <v>0</v>
      </c>
      <c r="BC130" s="41"/>
      <c r="BD130" s="41"/>
      <c r="BE130" s="41"/>
      <c r="BF130" s="42" t="str">
        <f t="shared" si="12"/>
        <v/>
      </c>
      <c r="BG130" s="43" t="str">
        <f t="shared" si="13"/>
        <v>0</v>
      </c>
      <c r="BH130" s="43" t="b">
        <f t="shared" si="14"/>
        <v>0</v>
      </c>
      <c r="BI130" s="40"/>
      <c r="BJ130" s="40"/>
      <c r="BK130" s="40"/>
      <c r="BL130" s="40"/>
      <c r="BM130" s="40"/>
      <c r="BN130" s="40"/>
      <c r="BO130" s="40"/>
    </row>
    <row r="131" spans="51:67" x14ac:dyDescent="0.4">
      <c r="AY131" s="257" t="s">
        <v>141</v>
      </c>
      <c r="AZ131" s="257"/>
      <c r="BB131" s="41">
        <f t="shared" si="11"/>
        <v>0</v>
      </c>
      <c r="BC131" s="41"/>
      <c r="BD131" s="41"/>
      <c r="BE131" s="41"/>
      <c r="BF131" s="42" t="str">
        <f t="shared" si="12"/>
        <v/>
      </c>
      <c r="BG131" s="43" t="str">
        <f t="shared" si="13"/>
        <v>0</v>
      </c>
      <c r="BH131" s="43" t="b">
        <f t="shared" si="14"/>
        <v>0</v>
      </c>
      <c r="BI131" s="40"/>
      <c r="BJ131" s="40"/>
      <c r="BK131" s="40"/>
      <c r="BL131" s="40"/>
      <c r="BM131" s="40"/>
      <c r="BN131" s="40"/>
      <c r="BO131" s="40"/>
    </row>
    <row r="132" spans="51:67" x14ac:dyDescent="0.4">
      <c r="AY132" s="257" t="s">
        <v>141</v>
      </c>
      <c r="AZ132" s="257"/>
      <c r="BB132" s="41">
        <f t="shared" si="11"/>
        <v>0</v>
      </c>
      <c r="BC132" s="41"/>
      <c r="BD132" s="41"/>
      <c r="BE132" s="41"/>
      <c r="BF132" s="42" t="str">
        <f t="shared" si="12"/>
        <v/>
      </c>
      <c r="BG132" s="43" t="str">
        <f t="shared" si="13"/>
        <v>0</v>
      </c>
      <c r="BH132" s="43" t="b">
        <f t="shared" si="14"/>
        <v>0</v>
      </c>
      <c r="BI132" s="40"/>
      <c r="BJ132" s="40"/>
      <c r="BK132" s="40"/>
      <c r="BL132" s="40"/>
      <c r="BM132" s="40"/>
      <c r="BN132" s="40"/>
      <c r="BO132" s="40"/>
    </row>
    <row r="133" spans="51:67" x14ac:dyDescent="0.4">
      <c r="AY133" s="257" t="s">
        <v>141</v>
      </c>
      <c r="AZ133" s="257"/>
      <c r="BB133" s="41">
        <f t="shared" si="11"/>
        <v>0</v>
      </c>
      <c r="BC133" s="41"/>
      <c r="BD133" s="41"/>
      <c r="BE133" s="41"/>
      <c r="BF133" s="42" t="str">
        <f t="shared" si="12"/>
        <v/>
      </c>
      <c r="BG133" s="43" t="str">
        <f t="shared" si="13"/>
        <v>0</v>
      </c>
      <c r="BH133" s="43" t="b">
        <f t="shared" si="14"/>
        <v>0</v>
      </c>
      <c r="BI133" s="40"/>
      <c r="BJ133" s="40"/>
      <c r="BK133" s="40"/>
      <c r="BL133" s="40"/>
      <c r="BM133" s="40"/>
      <c r="BN133" s="40"/>
      <c r="BO133" s="40"/>
    </row>
    <row r="134" spans="51:67" x14ac:dyDescent="0.4">
      <c r="AY134" s="257" t="s">
        <v>141</v>
      </c>
      <c r="AZ134" s="257"/>
      <c r="BB134" s="41">
        <f t="shared" si="11"/>
        <v>0</v>
      </c>
      <c r="BC134" s="41"/>
      <c r="BD134" s="41"/>
      <c r="BE134" s="41"/>
      <c r="BF134" s="42" t="str">
        <f t="shared" si="12"/>
        <v/>
      </c>
      <c r="BG134" s="43" t="str">
        <f t="shared" si="13"/>
        <v>0</v>
      </c>
      <c r="BH134" s="43" t="b">
        <f t="shared" si="14"/>
        <v>0</v>
      </c>
      <c r="BI134" s="40"/>
      <c r="BJ134" s="40"/>
      <c r="BK134" s="40"/>
      <c r="BL134" s="40"/>
      <c r="BM134" s="40"/>
      <c r="BN134" s="40"/>
      <c r="BO134" s="40"/>
    </row>
    <row r="135" spans="51:67" x14ac:dyDescent="0.4">
      <c r="AY135" s="257" t="s">
        <v>141</v>
      </c>
      <c r="AZ135" s="257"/>
      <c r="BB135" s="41">
        <f t="shared" si="11"/>
        <v>0</v>
      </c>
      <c r="BC135" s="41"/>
      <c r="BD135" s="41"/>
      <c r="BE135" s="41"/>
      <c r="BF135" s="42" t="str">
        <f t="shared" si="12"/>
        <v/>
      </c>
      <c r="BG135" s="43" t="str">
        <f t="shared" si="13"/>
        <v>0</v>
      </c>
      <c r="BH135" s="43" t="b">
        <f t="shared" si="14"/>
        <v>0</v>
      </c>
      <c r="BI135" s="40"/>
      <c r="BJ135" s="40"/>
      <c r="BK135" s="40"/>
      <c r="BL135" s="40"/>
      <c r="BM135" s="40"/>
      <c r="BN135" s="40"/>
      <c r="BO135" s="40"/>
    </row>
    <row r="136" spans="51:67" x14ac:dyDescent="0.4">
      <c r="AY136" s="257" t="s">
        <v>141</v>
      </c>
      <c r="AZ136" s="257"/>
      <c r="BB136" s="41">
        <f t="shared" si="11"/>
        <v>0</v>
      </c>
      <c r="BC136" s="41"/>
      <c r="BD136" s="41"/>
      <c r="BE136" s="41"/>
      <c r="BF136" s="42" t="str">
        <f t="shared" si="12"/>
        <v/>
      </c>
      <c r="BG136" s="43" t="str">
        <f t="shared" si="13"/>
        <v>0</v>
      </c>
      <c r="BH136" s="43" t="b">
        <f t="shared" si="14"/>
        <v>0</v>
      </c>
      <c r="BI136" s="40"/>
      <c r="BJ136" s="40"/>
      <c r="BK136" s="40"/>
      <c r="BL136" s="40"/>
      <c r="BM136" s="40"/>
      <c r="BN136" s="40"/>
      <c r="BO136" s="40"/>
    </row>
    <row r="137" spans="51:67" x14ac:dyDescent="0.4">
      <c r="AY137" s="257" t="s">
        <v>141</v>
      </c>
      <c r="AZ137" s="257"/>
      <c r="BB137" s="41">
        <f t="shared" si="11"/>
        <v>0</v>
      </c>
      <c r="BC137" s="41"/>
      <c r="BD137" s="41"/>
      <c r="BE137" s="41"/>
      <c r="BF137" s="42" t="str">
        <f t="shared" si="12"/>
        <v/>
      </c>
      <c r="BG137" s="43" t="str">
        <f t="shared" si="13"/>
        <v>0</v>
      </c>
      <c r="BH137" s="43" t="b">
        <f t="shared" si="14"/>
        <v>0</v>
      </c>
      <c r="BI137" s="40"/>
      <c r="BJ137" s="40"/>
      <c r="BK137" s="40"/>
      <c r="BL137" s="40"/>
      <c r="BM137" s="40"/>
      <c r="BN137" s="40"/>
      <c r="BO137" s="40"/>
    </row>
    <row r="138" spans="51:67" x14ac:dyDescent="0.4">
      <c r="AY138" s="257" t="s">
        <v>141</v>
      </c>
      <c r="AZ138" s="257"/>
      <c r="BB138" s="41">
        <f t="shared" ref="BB138:BB201" si="15">((IF(AU138="BUENO","100",IF(AU138="REGULAR","75",IF(AU138="MALO","50",IF(AU138="NA","0",IF(AU138="","0"))))))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6">((
IF(AU138="BUENO","100",
IF(AU138="REGULAR","50",
IF(AU138="MALO","0",
IF(AU138="NO APLICA","NA",
IF(AU138="","")))))))</f>
        <v/>
      </c>
      <c r="BG138" s="43" t="str">
        <f t="shared" ref="BG138:BG201" si="17">IF(AW138="BUENO","100",
IF(AW138="REGULAR","50",
IF(AW138="MALO","0",
IF(AW138="NO APLICA","NA",
IF(AW138="","0")))))</f>
        <v>0</v>
      </c>
      <c r="BH138" s="43" t="b">
        <f t="shared" si="14"/>
        <v>0</v>
      </c>
      <c r="BI138" s="40"/>
      <c r="BJ138" s="40"/>
      <c r="BK138" s="40"/>
      <c r="BL138" s="40"/>
      <c r="BM138" s="40"/>
      <c r="BN138" s="40"/>
      <c r="BO138" s="40"/>
    </row>
    <row r="139" spans="51:67" x14ac:dyDescent="0.4">
      <c r="AY139" s="257" t="s">
        <v>141</v>
      </c>
      <c r="AZ139" s="257"/>
      <c r="BB139" s="41">
        <f t="shared" si="15"/>
        <v>0</v>
      </c>
      <c r="BC139" s="41"/>
      <c r="BD139" s="41"/>
      <c r="BE139" s="41"/>
      <c r="BF139" s="42" t="str">
        <f t="shared" si="16"/>
        <v/>
      </c>
      <c r="BG139" s="43" t="str">
        <f t="shared" si="17"/>
        <v>0</v>
      </c>
      <c r="BH139" s="43" t="b">
        <f t="shared" si="14"/>
        <v>0</v>
      </c>
      <c r="BI139" s="40"/>
      <c r="BJ139" s="40"/>
      <c r="BK139" s="40"/>
      <c r="BL139" s="40"/>
      <c r="BM139" s="40"/>
      <c r="BN139" s="40"/>
      <c r="BO139" s="40"/>
    </row>
    <row r="140" spans="51:67" x14ac:dyDescent="0.4">
      <c r="AY140" s="257" t="s">
        <v>141</v>
      </c>
      <c r="AZ140" s="257"/>
      <c r="BB140" s="41">
        <f t="shared" si="15"/>
        <v>0</v>
      </c>
      <c r="BC140" s="41"/>
      <c r="BD140" s="41"/>
      <c r="BE140" s="41"/>
      <c r="BF140" s="42" t="str">
        <f t="shared" si="16"/>
        <v/>
      </c>
      <c r="BG140" s="43" t="str">
        <f t="shared" si="17"/>
        <v>0</v>
      </c>
      <c r="BH140" s="43" t="b">
        <f t="shared" si="14"/>
        <v>0</v>
      </c>
      <c r="BI140" s="40"/>
      <c r="BJ140" s="40"/>
      <c r="BK140" s="40"/>
      <c r="BL140" s="40"/>
      <c r="BM140" s="40"/>
      <c r="BN140" s="40"/>
      <c r="BO140" s="40"/>
    </row>
    <row r="141" spans="51:67" x14ac:dyDescent="0.4">
      <c r="AY141" s="257" t="s">
        <v>141</v>
      </c>
      <c r="AZ141" s="257"/>
      <c r="BB141" s="41">
        <f t="shared" si="15"/>
        <v>0</v>
      </c>
      <c r="BC141" s="41"/>
      <c r="BD141" s="41"/>
      <c r="BE141" s="41"/>
      <c r="BF141" s="42" t="str">
        <f t="shared" si="16"/>
        <v/>
      </c>
      <c r="BG141" s="43" t="str">
        <f t="shared" si="17"/>
        <v>0</v>
      </c>
      <c r="BH141" s="43" t="b">
        <f t="shared" si="14"/>
        <v>0</v>
      </c>
      <c r="BI141" s="40"/>
      <c r="BJ141" s="40"/>
      <c r="BK141" s="40"/>
      <c r="BL141" s="40"/>
      <c r="BM141" s="40"/>
      <c r="BN141" s="40"/>
      <c r="BO141" s="40"/>
    </row>
    <row r="142" spans="51:67" x14ac:dyDescent="0.4">
      <c r="AY142" s="257" t="s">
        <v>141</v>
      </c>
      <c r="AZ142" s="257"/>
      <c r="BB142" s="41">
        <f t="shared" si="15"/>
        <v>0</v>
      </c>
      <c r="BC142" s="41"/>
      <c r="BD142" s="41"/>
      <c r="BE142" s="41"/>
      <c r="BF142" s="42" t="str">
        <f t="shared" si="16"/>
        <v/>
      </c>
      <c r="BG142" s="43" t="str">
        <f t="shared" si="17"/>
        <v>0</v>
      </c>
      <c r="BH142" s="43" t="b">
        <f t="shared" si="14"/>
        <v>0</v>
      </c>
      <c r="BI142" s="40"/>
      <c r="BJ142" s="40"/>
      <c r="BK142" s="40"/>
      <c r="BL142" s="40"/>
      <c r="BM142" s="40"/>
      <c r="BN142" s="40"/>
      <c r="BO142" s="40"/>
    </row>
    <row r="143" spans="51:67" x14ac:dyDescent="0.4">
      <c r="AY143" s="257" t="s">
        <v>141</v>
      </c>
      <c r="AZ143" s="257"/>
      <c r="BB143" s="41">
        <f t="shared" si="15"/>
        <v>0</v>
      </c>
      <c r="BC143" s="41"/>
      <c r="BD143" s="41"/>
      <c r="BE143" s="41"/>
      <c r="BF143" s="42" t="str">
        <f t="shared" si="16"/>
        <v/>
      </c>
      <c r="BG143" s="43" t="str">
        <f t="shared" si="17"/>
        <v>0</v>
      </c>
      <c r="BH143" s="43" t="b">
        <f t="shared" ref="BH143:BH206" si="18">IF(AY143="BUENO","100",
IF(AY143="MALO","0",
IF(AY143="REGULAR","75",
IF(AY143="","0"))))</f>
        <v>0</v>
      </c>
      <c r="BI143" s="40"/>
      <c r="BJ143" s="40"/>
      <c r="BK143" s="40"/>
      <c r="BL143" s="40"/>
      <c r="BM143" s="40"/>
      <c r="BN143" s="40"/>
      <c r="BO143" s="40"/>
    </row>
    <row r="144" spans="51:67" x14ac:dyDescent="0.4">
      <c r="AY144" s="257" t="s">
        <v>141</v>
      </c>
      <c r="AZ144" s="257"/>
      <c r="BB144" s="41">
        <f t="shared" si="15"/>
        <v>0</v>
      </c>
      <c r="BC144" s="41"/>
      <c r="BD144" s="41"/>
      <c r="BE144" s="41"/>
      <c r="BF144" s="42" t="str">
        <f t="shared" si="16"/>
        <v/>
      </c>
      <c r="BG144" s="43" t="str">
        <f t="shared" si="17"/>
        <v>0</v>
      </c>
      <c r="BH144" s="43" t="b">
        <f t="shared" si="18"/>
        <v>0</v>
      </c>
      <c r="BI144" s="40"/>
      <c r="BJ144" s="40"/>
      <c r="BK144" s="40"/>
      <c r="BL144" s="40"/>
      <c r="BM144" s="40"/>
      <c r="BN144" s="40"/>
      <c r="BO144" s="40"/>
    </row>
    <row r="145" spans="51:67" x14ac:dyDescent="0.4">
      <c r="AY145" s="257" t="s">
        <v>141</v>
      </c>
      <c r="AZ145" s="257"/>
      <c r="BB145" s="41">
        <f t="shared" si="15"/>
        <v>0</v>
      </c>
      <c r="BC145" s="41"/>
      <c r="BD145" s="41"/>
      <c r="BE145" s="41"/>
      <c r="BF145" s="42" t="str">
        <f t="shared" si="16"/>
        <v/>
      </c>
      <c r="BG145" s="43" t="str">
        <f t="shared" si="17"/>
        <v>0</v>
      </c>
      <c r="BH145" s="43" t="b">
        <f t="shared" si="18"/>
        <v>0</v>
      </c>
      <c r="BI145" s="40"/>
      <c r="BJ145" s="40"/>
      <c r="BK145" s="40"/>
      <c r="BL145" s="40"/>
      <c r="BM145" s="40"/>
      <c r="BN145" s="40"/>
      <c r="BO145" s="40"/>
    </row>
    <row r="146" spans="51:67" x14ac:dyDescent="0.4">
      <c r="AY146" s="257" t="s">
        <v>141</v>
      </c>
      <c r="AZ146" s="257"/>
      <c r="BB146" s="41">
        <f t="shared" si="15"/>
        <v>0</v>
      </c>
      <c r="BC146" s="41"/>
      <c r="BD146" s="41"/>
      <c r="BE146" s="41"/>
      <c r="BF146" s="42" t="str">
        <f t="shared" si="16"/>
        <v/>
      </c>
      <c r="BG146" s="43" t="str">
        <f t="shared" si="17"/>
        <v>0</v>
      </c>
      <c r="BH146" s="43" t="b">
        <f t="shared" si="18"/>
        <v>0</v>
      </c>
      <c r="BI146" s="40"/>
      <c r="BJ146" s="40"/>
      <c r="BK146" s="40"/>
      <c r="BL146" s="40"/>
      <c r="BM146" s="40"/>
      <c r="BN146" s="40"/>
      <c r="BO146" s="40"/>
    </row>
    <row r="147" spans="51:67" x14ac:dyDescent="0.4">
      <c r="AY147" s="257" t="s">
        <v>141</v>
      </c>
      <c r="AZ147" s="257"/>
      <c r="BB147" s="41">
        <f t="shared" si="15"/>
        <v>0</v>
      </c>
      <c r="BC147" s="41"/>
      <c r="BD147" s="41"/>
      <c r="BE147" s="41"/>
      <c r="BF147" s="42" t="str">
        <f t="shared" si="16"/>
        <v/>
      </c>
      <c r="BG147" s="43" t="str">
        <f t="shared" si="17"/>
        <v>0</v>
      </c>
      <c r="BH147" s="43" t="b">
        <f t="shared" si="18"/>
        <v>0</v>
      </c>
      <c r="BI147" s="40"/>
      <c r="BJ147" s="40"/>
      <c r="BK147" s="40"/>
      <c r="BL147" s="40"/>
      <c r="BM147" s="40"/>
      <c r="BN147" s="40"/>
      <c r="BO147" s="40"/>
    </row>
    <row r="148" spans="51:67" x14ac:dyDescent="0.4">
      <c r="AY148" s="257" t="s">
        <v>141</v>
      </c>
      <c r="AZ148" s="257"/>
      <c r="BB148" s="41">
        <f t="shared" si="15"/>
        <v>0</v>
      </c>
      <c r="BC148" s="41"/>
      <c r="BD148" s="41"/>
      <c r="BE148" s="41"/>
      <c r="BF148" s="42" t="str">
        <f t="shared" si="16"/>
        <v/>
      </c>
      <c r="BG148" s="43" t="str">
        <f t="shared" si="17"/>
        <v>0</v>
      </c>
      <c r="BH148" s="43" t="b">
        <f t="shared" si="18"/>
        <v>0</v>
      </c>
      <c r="BI148" s="40"/>
      <c r="BJ148" s="40"/>
      <c r="BK148" s="40"/>
      <c r="BL148" s="40"/>
      <c r="BM148" s="40"/>
      <c r="BN148" s="40"/>
      <c r="BO148" s="40"/>
    </row>
    <row r="149" spans="51:67" x14ac:dyDescent="0.4">
      <c r="AY149" s="257" t="s">
        <v>141</v>
      </c>
      <c r="AZ149" s="257"/>
      <c r="BB149" s="41">
        <f t="shared" si="15"/>
        <v>0</v>
      </c>
      <c r="BC149" s="41"/>
      <c r="BD149" s="41"/>
      <c r="BE149" s="41"/>
      <c r="BF149" s="42" t="str">
        <f t="shared" si="16"/>
        <v/>
      </c>
      <c r="BG149" s="43" t="str">
        <f t="shared" si="17"/>
        <v>0</v>
      </c>
      <c r="BH149" s="43" t="b">
        <f t="shared" si="18"/>
        <v>0</v>
      </c>
      <c r="BI149" s="40"/>
      <c r="BJ149" s="40"/>
      <c r="BK149" s="40"/>
      <c r="BL149" s="40"/>
      <c r="BM149" s="40"/>
      <c r="BN149" s="40"/>
      <c r="BO149" s="40"/>
    </row>
    <row r="150" spans="51:67" x14ac:dyDescent="0.4">
      <c r="AY150" s="257" t="s">
        <v>141</v>
      </c>
      <c r="AZ150" s="257"/>
      <c r="BB150" s="41">
        <f t="shared" si="15"/>
        <v>0</v>
      </c>
      <c r="BC150" s="41"/>
      <c r="BD150" s="41"/>
      <c r="BE150" s="41"/>
      <c r="BF150" s="42" t="str">
        <f t="shared" si="16"/>
        <v/>
      </c>
      <c r="BG150" s="43" t="str">
        <f t="shared" si="17"/>
        <v>0</v>
      </c>
      <c r="BH150" s="43" t="b">
        <f t="shared" si="18"/>
        <v>0</v>
      </c>
      <c r="BI150" s="40"/>
      <c r="BJ150" s="40"/>
      <c r="BK150" s="40"/>
      <c r="BL150" s="40"/>
      <c r="BM150" s="40"/>
      <c r="BN150" s="40"/>
      <c r="BO150" s="40"/>
    </row>
    <row r="151" spans="51:67" x14ac:dyDescent="0.4">
      <c r="AY151" s="257" t="s">
        <v>141</v>
      </c>
      <c r="AZ151" s="257"/>
      <c r="BB151" s="41">
        <f t="shared" si="15"/>
        <v>0</v>
      </c>
      <c r="BC151" s="41"/>
      <c r="BD151" s="41"/>
      <c r="BE151" s="41"/>
      <c r="BF151" s="42" t="str">
        <f t="shared" si="16"/>
        <v/>
      </c>
      <c r="BG151" s="43" t="str">
        <f t="shared" si="17"/>
        <v>0</v>
      </c>
      <c r="BH151" s="43" t="b">
        <f t="shared" si="18"/>
        <v>0</v>
      </c>
      <c r="BI151" s="40"/>
      <c r="BJ151" s="40"/>
      <c r="BK151" s="40"/>
      <c r="BL151" s="40"/>
      <c r="BM151" s="40"/>
      <c r="BN151" s="40"/>
      <c r="BO151" s="40"/>
    </row>
    <row r="152" spans="51:67" x14ac:dyDescent="0.4">
      <c r="AY152" s="257" t="s">
        <v>141</v>
      </c>
      <c r="AZ152" s="257"/>
      <c r="BB152" s="41">
        <f t="shared" si="15"/>
        <v>0</v>
      </c>
      <c r="BC152" s="41"/>
      <c r="BD152" s="41"/>
      <c r="BE152" s="41"/>
      <c r="BF152" s="42" t="str">
        <f t="shared" si="16"/>
        <v/>
      </c>
      <c r="BG152" s="43" t="str">
        <f t="shared" si="17"/>
        <v>0</v>
      </c>
      <c r="BH152" s="43" t="b">
        <f t="shared" si="18"/>
        <v>0</v>
      </c>
      <c r="BI152" s="40"/>
      <c r="BJ152" s="40"/>
      <c r="BK152" s="40"/>
      <c r="BL152" s="40"/>
      <c r="BM152" s="40"/>
      <c r="BN152" s="40"/>
      <c r="BO152" s="40"/>
    </row>
    <row r="153" spans="51:67" x14ac:dyDescent="0.4">
      <c r="AY153" s="257" t="s">
        <v>141</v>
      </c>
      <c r="AZ153" s="257"/>
      <c r="BB153" s="41">
        <f t="shared" si="15"/>
        <v>0</v>
      </c>
      <c r="BC153" s="41"/>
      <c r="BD153" s="41"/>
      <c r="BE153" s="41"/>
      <c r="BF153" s="42" t="str">
        <f t="shared" si="16"/>
        <v/>
      </c>
      <c r="BG153" s="43" t="str">
        <f t="shared" si="17"/>
        <v>0</v>
      </c>
      <c r="BH153" s="43" t="b">
        <f t="shared" si="18"/>
        <v>0</v>
      </c>
      <c r="BI153" s="40"/>
      <c r="BJ153" s="40"/>
      <c r="BK153" s="40"/>
      <c r="BL153" s="40"/>
      <c r="BM153" s="40"/>
      <c r="BN153" s="40"/>
      <c r="BO153" s="40"/>
    </row>
    <row r="154" spans="51:67" x14ac:dyDescent="0.4">
      <c r="AY154" s="257" t="s">
        <v>141</v>
      </c>
      <c r="AZ154" s="257"/>
      <c r="BB154" s="41">
        <f t="shared" si="15"/>
        <v>0</v>
      </c>
      <c r="BC154" s="41"/>
      <c r="BD154" s="41"/>
      <c r="BE154" s="41"/>
      <c r="BF154" s="42" t="str">
        <f t="shared" si="16"/>
        <v/>
      </c>
      <c r="BG154" s="43" t="str">
        <f t="shared" si="17"/>
        <v>0</v>
      </c>
      <c r="BH154" s="43" t="b">
        <f t="shared" si="18"/>
        <v>0</v>
      </c>
      <c r="BI154" s="40"/>
      <c r="BJ154" s="40"/>
      <c r="BK154" s="40"/>
      <c r="BL154" s="40"/>
      <c r="BM154" s="40"/>
      <c r="BN154" s="40"/>
      <c r="BO154" s="40"/>
    </row>
    <row r="155" spans="51:67" x14ac:dyDescent="0.4">
      <c r="AY155" s="257" t="s">
        <v>141</v>
      </c>
      <c r="AZ155" s="257"/>
      <c r="BB155" s="41">
        <f t="shared" si="15"/>
        <v>0</v>
      </c>
      <c r="BC155" s="41"/>
      <c r="BD155" s="41"/>
      <c r="BE155" s="41"/>
      <c r="BF155" s="42" t="str">
        <f t="shared" si="16"/>
        <v/>
      </c>
      <c r="BG155" s="43" t="str">
        <f t="shared" si="17"/>
        <v>0</v>
      </c>
      <c r="BH155" s="43" t="b">
        <f t="shared" si="18"/>
        <v>0</v>
      </c>
      <c r="BI155" s="40"/>
      <c r="BJ155" s="40"/>
      <c r="BK155" s="40"/>
      <c r="BL155" s="40"/>
      <c r="BM155" s="40"/>
      <c r="BN155" s="40"/>
      <c r="BO155" s="40"/>
    </row>
    <row r="156" spans="51:67" x14ac:dyDescent="0.4">
      <c r="AY156" s="257" t="s">
        <v>141</v>
      </c>
      <c r="AZ156" s="257"/>
      <c r="BB156" s="77">
        <f t="shared" si="15"/>
        <v>0</v>
      </c>
      <c r="BC156" s="77"/>
      <c r="BD156" s="77"/>
      <c r="BE156" s="77"/>
      <c r="BF156" s="78" t="str">
        <f t="shared" si="16"/>
        <v/>
      </c>
      <c r="BG156" s="79" t="str">
        <f t="shared" si="17"/>
        <v>0</v>
      </c>
      <c r="BH156" s="79" t="b">
        <f t="shared" si="18"/>
        <v>0</v>
      </c>
    </row>
    <row r="157" spans="51:67" x14ac:dyDescent="0.4">
      <c r="AY157" s="257" t="s">
        <v>141</v>
      </c>
      <c r="AZ157" s="257"/>
      <c r="BB157" s="77">
        <f t="shared" si="15"/>
        <v>0</v>
      </c>
      <c r="BC157" s="77"/>
      <c r="BD157" s="77"/>
      <c r="BE157" s="77"/>
      <c r="BF157" s="78" t="str">
        <f t="shared" si="16"/>
        <v/>
      </c>
      <c r="BG157" s="79" t="str">
        <f t="shared" si="17"/>
        <v>0</v>
      </c>
      <c r="BH157" s="79" t="b">
        <f t="shared" si="18"/>
        <v>0</v>
      </c>
    </row>
    <row r="158" spans="51:67" x14ac:dyDescent="0.4">
      <c r="AY158" s="257" t="s">
        <v>141</v>
      </c>
      <c r="AZ158" s="257"/>
      <c r="BB158" s="77">
        <f t="shared" si="15"/>
        <v>0</v>
      </c>
      <c r="BC158" s="77"/>
      <c r="BD158" s="77"/>
      <c r="BE158" s="77"/>
      <c r="BF158" s="78" t="str">
        <f t="shared" si="16"/>
        <v/>
      </c>
      <c r="BG158" s="79" t="str">
        <f t="shared" si="17"/>
        <v>0</v>
      </c>
      <c r="BH158" s="79" t="b">
        <f t="shared" si="18"/>
        <v>0</v>
      </c>
    </row>
    <row r="159" spans="51:67" x14ac:dyDescent="0.4">
      <c r="AY159" s="257" t="s">
        <v>141</v>
      </c>
      <c r="AZ159" s="257"/>
      <c r="BB159" s="77">
        <f t="shared" si="15"/>
        <v>0</v>
      </c>
      <c r="BC159" s="77"/>
      <c r="BD159" s="77"/>
      <c r="BE159" s="77"/>
      <c r="BF159" s="78" t="str">
        <f t="shared" si="16"/>
        <v/>
      </c>
      <c r="BG159" s="79" t="str">
        <f t="shared" si="17"/>
        <v>0</v>
      </c>
      <c r="BH159" s="79" t="b">
        <f t="shared" si="18"/>
        <v>0</v>
      </c>
    </row>
    <row r="160" spans="51:67" x14ac:dyDescent="0.4">
      <c r="AY160" s="257" t="s">
        <v>141</v>
      </c>
      <c r="AZ160" s="257"/>
      <c r="BB160" s="77">
        <f t="shared" si="15"/>
        <v>0</v>
      </c>
      <c r="BC160" s="77"/>
      <c r="BD160" s="77"/>
      <c r="BE160" s="77"/>
      <c r="BF160" s="78" t="str">
        <f t="shared" si="16"/>
        <v/>
      </c>
      <c r="BG160" s="79" t="str">
        <f t="shared" si="17"/>
        <v>0</v>
      </c>
      <c r="BH160" s="79" t="b">
        <f t="shared" si="18"/>
        <v>0</v>
      </c>
    </row>
    <row r="161" spans="51:60" x14ac:dyDescent="0.4">
      <c r="AY161" s="257" t="s">
        <v>141</v>
      </c>
      <c r="AZ161" s="257"/>
      <c r="BB161" s="77">
        <f t="shared" si="15"/>
        <v>0</v>
      </c>
      <c r="BC161" s="77"/>
      <c r="BD161" s="77"/>
      <c r="BE161" s="77"/>
      <c r="BF161" s="78" t="str">
        <f t="shared" si="16"/>
        <v/>
      </c>
      <c r="BG161" s="79" t="str">
        <f t="shared" si="17"/>
        <v>0</v>
      </c>
      <c r="BH161" s="79" t="b">
        <f t="shared" si="18"/>
        <v>0</v>
      </c>
    </row>
    <row r="162" spans="51:60" x14ac:dyDescent="0.4">
      <c r="AY162" s="257" t="s">
        <v>141</v>
      </c>
      <c r="AZ162" s="257"/>
      <c r="BB162" s="77">
        <f t="shared" si="15"/>
        <v>0</v>
      </c>
      <c r="BC162" s="77"/>
      <c r="BD162" s="77"/>
      <c r="BE162" s="77"/>
      <c r="BF162" s="78" t="str">
        <f t="shared" si="16"/>
        <v/>
      </c>
      <c r="BG162" s="79" t="str">
        <f t="shared" si="17"/>
        <v>0</v>
      </c>
      <c r="BH162" s="79" t="b">
        <f t="shared" si="18"/>
        <v>0</v>
      </c>
    </row>
    <row r="163" spans="51:60" x14ac:dyDescent="0.4">
      <c r="AY163" s="257" t="s">
        <v>141</v>
      </c>
      <c r="AZ163" s="257"/>
      <c r="BB163" s="77">
        <f t="shared" si="15"/>
        <v>0</v>
      </c>
      <c r="BC163" s="77"/>
      <c r="BD163" s="77"/>
      <c r="BE163" s="77"/>
      <c r="BF163" s="78" t="str">
        <f t="shared" si="16"/>
        <v/>
      </c>
      <c r="BG163" s="79" t="str">
        <f t="shared" si="17"/>
        <v>0</v>
      </c>
      <c r="BH163" s="79" t="b">
        <f t="shared" si="18"/>
        <v>0</v>
      </c>
    </row>
    <row r="164" spans="51:60" x14ac:dyDescent="0.4">
      <c r="AY164" s="257" t="s">
        <v>141</v>
      </c>
      <c r="AZ164" s="257"/>
      <c r="BB164" s="77">
        <f t="shared" si="15"/>
        <v>0</v>
      </c>
      <c r="BC164" s="77"/>
      <c r="BD164" s="77"/>
      <c r="BE164" s="77"/>
      <c r="BF164" s="78" t="str">
        <f t="shared" si="16"/>
        <v/>
      </c>
      <c r="BG164" s="79" t="str">
        <f t="shared" si="17"/>
        <v>0</v>
      </c>
      <c r="BH164" s="79" t="b">
        <f t="shared" si="18"/>
        <v>0</v>
      </c>
    </row>
    <row r="165" spans="51:60" x14ac:dyDescent="0.4">
      <c r="AY165" s="257" t="s">
        <v>141</v>
      </c>
      <c r="AZ165" s="257"/>
      <c r="BB165" s="77">
        <f t="shared" si="15"/>
        <v>0</v>
      </c>
      <c r="BC165" s="77"/>
      <c r="BD165" s="77"/>
      <c r="BE165" s="77"/>
      <c r="BF165" s="78" t="str">
        <f t="shared" si="16"/>
        <v/>
      </c>
      <c r="BG165" s="79" t="str">
        <f t="shared" si="17"/>
        <v>0</v>
      </c>
      <c r="BH165" s="79" t="b">
        <f t="shared" si="18"/>
        <v>0</v>
      </c>
    </row>
    <row r="166" spans="51:60" x14ac:dyDescent="0.4">
      <c r="AY166" s="257" t="s">
        <v>141</v>
      </c>
      <c r="AZ166" s="257"/>
      <c r="BB166" s="77">
        <f t="shared" si="15"/>
        <v>0</v>
      </c>
      <c r="BC166" s="77"/>
      <c r="BD166" s="77"/>
      <c r="BE166" s="77"/>
      <c r="BF166" s="78" t="str">
        <f t="shared" si="16"/>
        <v/>
      </c>
      <c r="BG166" s="79" t="str">
        <f t="shared" si="17"/>
        <v>0</v>
      </c>
      <c r="BH166" s="79" t="b">
        <f t="shared" si="18"/>
        <v>0</v>
      </c>
    </row>
    <row r="167" spans="51:60" x14ac:dyDescent="0.4">
      <c r="AY167" s="257" t="s">
        <v>141</v>
      </c>
      <c r="AZ167" s="257"/>
      <c r="BB167" s="77">
        <f t="shared" si="15"/>
        <v>0</v>
      </c>
      <c r="BC167" s="77"/>
      <c r="BD167" s="77"/>
      <c r="BE167" s="77"/>
      <c r="BF167" s="78" t="str">
        <f t="shared" si="16"/>
        <v/>
      </c>
      <c r="BG167" s="79" t="str">
        <f t="shared" si="17"/>
        <v>0</v>
      </c>
      <c r="BH167" s="79" t="b">
        <f t="shared" si="18"/>
        <v>0</v>
      </c>
    </row>
    <row r="168" spans="51:60" x14ac:dyDescent="0.4">
      <c r="AY168" s="257" t="s">
        <v>141</v>
      </c>
      <c r="AZ168" s="257"/>
      <c r="BB168" s="77">
        <f t="shared" si="15"/>
        <v>0</v>
      </c>
      <c r="BC168" s="77"/>
      <c r="BD168" s="77"/>
      <c r="BE168" s="77"/>
      <c r="BF168" s="78" t="str">
        <f t="shared" si="16"/>
        <v/>
      </c>
      <c r="BG168" s="79" t="str">
        <f t="shared" si="17"/>
        <v>0</v>
      </c>
      <c r="BH168" s="79" t="b">
        <f t="shared" si="18"/>
        <v>0</v>
      </c>
    </row>
    <row r="169" spans="51:60" x14ac:dyDescent="0.4">
      <c r="AY169" s="257" t="s">
        <v>141</v>
      </c>
      <c r="AZ169" s="257"/>
      <c r="BB169" s="77">
        <f t="shared" si="15"/>
        <v>0</v>
      </c>
      <c r="BC169" s="77"/>
      <c r="BD169" s="77"/>
      <c r="BE169" s="77"/>
      <c r="BF169" s="78" t="str">
        <f t="shared" si="16"/>
        <v/>
      </c>
      <c r="BG169" s="79" t="str">
        <f t="shared" si="17"/>
        <v>0</v>
      </c>
      <c r="BH169" s="79" t="b">
        <f t="shared" si="18"/>
        <v>0</v>
      </c>
    </row>
    <row r="170" spans="51:60" x14ac:dyDescent="0.4">
      <c r="AY170" s="257" t="s">
        <v>141</v>
      </c>
      <c r="AZ170" s="257"/>
      <c r="BB170" s="77">
        <f t="shared" si="15"/>
        <v>0</v>
      </c>
      <c r="BC170" s="77"/>
      <c r="BD170" s="77"/>
      <c r="BE170" s="77"/>
      <c r="BF170" s="78" t="str">
        <f t="shared" si="16"/>
        <v/>
      </c>
      <c r="BG170" s="79" t="str">
        <f t="shared" si="17"/>
        <v>0</v>
      </c>
      <c r="BH170" s="79" t="b">
        <f t="shared" si="18"/>
        <v>0</v>
      </c>
    </row>
    <row r="171" spans="51:60" x14ac:dyDescent="0.4">
      <c r="AY171" s="257" t="s">
        <v>141</v>
      </c>
      <c r="AZ171" s="257"/>
      <c r="BB171" s="77">
        <f t="shared" si="15"/>
        <v>0</v>
      </c>
      <c r="BC171" s="77"/>
      <c r="BD171" s="77"/>
      <c r="BE171" s="77"/>
      <c r="BF171" s="78" t="str">
        <f t="shared" si="16"/>
        <v/>
      </c>
      <c r="BG171" s="79" t="str">
        <f t="shared" si="17"/>
        <v>0</v>
      </c>
      <c r="BH171" s="79" t="b">
        <f t="shared" si="18"/>
        <v>0</v>
      </c>
    </row>
    <row r="172" spans="51:60" x14ac:dyDescent="0.4">
      <c r="AY172" s="257" t="s">
        <v>141</v>
      </c>
      <c r="AZ172" s="257"/>
      <c r="BB172" s="77">
        <f t="shared" si="15"/>
        <v>0</v>
      </c>
      <c r="BC172" s="77"/>
      <c r="BD172" s="77"/>
      <c r="BE172" s="77"/>
      <c r="BF172" s="78" t="str">
        <f t="shared" si="16"/>
        <v/>
      </c>
      <c r="BG172" s="79" t="str">
        <f t="shared" si="17"/>
        <v>0</v>
      </c>
      <c r="BH172" s="79" t="b">
        <f t="shared" si="18"/>
        <v>0</v>
      </c>
    </row>
    <row r="173" spans="51:60" x14ac:dyDescent="0.4">
      <c r="AY173" s="257" t="s">
        <v>141</v>
      </c>
      <c r="AZ173" s="257"/>
      <c r="BB173" s="77">
        <f t="shared" si="15"/>
        <v>0</v>
      </c>
      <c r="BC173" s="77"/>
      <c r="BD173" s="77"/>
      <c r="BE173" s="77"/>
      <c r="BF173" s="78" t="str">
        <f t="shared" si="16"/>
        <v/>
      </c>
      <c r="BG173" s="79" t="str">
        <f t="shared" si="17"/>
        <v>0</v>
      </c>
      <c r="BH173" s="79" t="b">
        <f t="shared" si="18"/>
        <v>0</v>
      </c>
    </row>
    <row r="174" spans="51:60" x14ac:dyDescent="0.4">
      <c r="AY174" s="257" t="s">
        <v>141</v>
      </c>
      <c r="AZ174" s="257"/>
      <c r="BB174" s="77">
        <f t="shared" si="15"/>
        <v>0</v>
      </c>
      <c r="BC174" s="77"/>
      <c r="BD174" s="77"/>
      <c r="BE174" s="77"/>
      <c r="BF174" s="78" t="str">
        <f t="shared" si="16"/>
        <v/>
      </c>
      <c r="BG174" s="79" t="str">
        <f t="shared" si="17"/>
        <v>0</v>
      </c>
      <c r="BH174" s="79" t="b">
        <f t="shared" si="18"/>
        <v>0</v>
      </c>
    </row>
    <row r="175" spans="51:60" x14ac:dyDescent="0.4">
      <c r="AY175" s="257" t="s">
        <v>141</v>
      </c>
      <c r="AZ175" s="257"/>
      <c r="BB175" s="77">
        <f t="shared" si="15"/>
        <v>0</v>
      </c>
      <c r="BC175" s="77"/>
      <c r="BD175" s="77"/>
      <c r="BE175" s="77"/>
      <c r="BF175" s="78" t="str">
        <f t="shared" si="16"/>
        <v/>
      </c>
      <c r="BG175" s="79" t="str">
        <f t="shared" si="17"/>
        <v>0</v>
      </c>
      <c r="BH175" s="79" t="b">
        <f t="shared" si="18"/>
        <v>0</v>
      </c>
    </row>
    <row r="176" spans="51:60" x14ac:dyDescent="0.4">
      <c r="AY176" s="257" t="s">
        <v>141</v>
      </c>
      <c r="AZ176" s="257"/>
      <c r="BB176" s="77">
        <f t="shared" si="15"/>
        <v>0</v>
      </c>
      <c r="BC176" s="77"/>
      <c r="BD176" s="77"/>
      <c r="BE176" s="77"/>
      <c r="BF176" s="78" t="str">
        <f t="shared" si="16"/>
        <v/>
      </c>
      <c r="BG176" s="79" t="str">
        <f t="shared" si="17"/>
        <v>0</v>
      </c>
      <c r="BH176" s="79" t="b">
        <f t="shared" si="18"/>
        <v>0</v>
      </c>
    </row>
    <row r="177" spans="51:60" x14ac:dyDescent="0.4">
      <c r="AY177" s="257" t="s">
        <v>141</v>
      </c>
      <c r="AZ177" s="257"/>
      <c r="BB177" s="77">
        <f t="shared" si="15"/>
        <v>0</v>
      </c>
      <c r="BC177" s="77"/>
      <c r="BD177" s="77"/>
      <c r="BE177" s="77"/>
      <c r="BF177" s="78" t="str">
        <f t="shared" si="16"/>
        <v/>
      </c>
      <c r="BG177" s="79" t="str">
        <f t="shared" si="17"/>
        <v>0</v>
      </c>
      <c r="BH177" s="79" t="b">
        <f t="shared" si="18"/>
        <v>0</v>
      </c>
    </row>
    <row r="178" spans="51:60" x14ac:dyDescent="0.4">
      <c r="AY178" s="257" t="s">
        <v>141</v>
      </c>
      <c r="AZ178" s="257"/>
      <c r="BB178" s="77">
        <f t="shared" si="15"/>
        <v>0</v>
      </c>
      <c r="BC178" s="77"/>
      <c r="BD178" s="77"/>
      <c r="BE178" s="77"/>
      <c r="BF178" s="78" t="str">
        <f t="shared" si="16"/>
        <v/>
      </c>
      <c r="BG178" s="79" t="str">
        <f t="shared" si="17"/>
        <v>0</v>
      </c>
      <c r="BH178" s="79" t="b">
        <f t="shared" si="18"/>
        <v>0</v>
      </c>
    </row>
    <row r="179" spans="51:60" x14ac:dyDescent="0.4">
      <c r="AY179" s="257" t="s">
        <v>141</v>
      </c>
      <c r="AZ179" s="257"/>
      <c r="BB179" s="77">
        <f t="shared" si="15"/>
        <v>0</v>
      </c>
      <c r="BC179" s="77"/>
      <c r="BD179" s="77"/>
      <c r="BE179" s="77"/>
      <c r="BF179" s="78" t="str">
        <f t="shared" si="16"/>
        <v/>
      </c>
      <c r="BG179" s="79" t="str">
        <f t="shared" si="17"/>
        <v>0</v>
      </c>
      <c r="BH179" s="79" t="b">
        <f t="shared" si="18"/>
        <v>0</v>
      </c>
    </row>
    <row r="180" spans="51:60" x14ac:dyDescent="0.4">
      <c r="AY180" s="257" t="s">
        <v>141</v>
      </c>
      <c r="AZ180" s="257"/>
      <c r="BB180" s="77">
        <f t="shared" si="15"/>
        <v>0</v>
      </c>
      <c r="BC180" s="77"/>
      <c r="BD180" s="77"/>
      <c r="BE180" s="77"/>
      <c r="BF180" s="78" t="str">
        <f t="shared" si="16"/>
        <v/>
      </c>
      <c r="BG180" s="79" t="str">
        <f t="shared" si="17"/>
        <v>0</v>
      </c>
      <c r="BH180" s="79" t="b">
        <f t="shared" si="18"/>
        <v>0</v>
      </c>
    </row>
    <row r="181" spans="51:60" x14ac:dyDescent="0.4">
      <c r="AY181" s="257" t="s">
        <v>141</v>
      </c>
      <c r="AZ181" s="257"/>
      <c r="BB181" s="77">
        <f t="shared" si="15"/>
        <v>0</v>
      </c>
      <c r="BC181" s="77"/>
      <c r="BD181" s="77"/>
      <c r="BE181" s="77"/>
      <c r="BF181" s="78" t="str">
        <f t="shared" si="16"/>
        <v/>
      </c>
      <c r="BG181" s="79" t="str">
        <f t="shared" si="17"/>
        <v>0</v>
      </c>
      <c r="BH181" s="79" t="b">
        <f t="shared" si="18"/>
        <v>0</v>
      </c>
    </row>
    <row r="182" spans="51:60" x14ac:dyDescent="0.4">
      <c r="AY182" s="257" t="s">
        <v>141</v>
      </c>
      <c r="AZ182" s="257"/>
      <c r="BB182" s="77">
        <f t="shared" si="15"/>
        <v>0</v>
      </c>
      <c r="BC182" s="77"/>
      <c r="BD182" s="77"/>
      <c r="BE182" s="77"/>
      <c r="BF182" s="78" t="str">
        <f t="shared" si="16"/>
        <v/>
      </c>
      <c r="BG182" s="79" t="str">
        <f t="shared" si="17"/>
        <v>0</v>
      </c>
      <c r="BH182" s="79" t="b">
        <f t="shared" si="18"/>
        <v>0</v>
      </c>
    </row>
    <row r="183" spans="51:60" x14ac:dyDescent="0.4">
      <c r="AY183" s="257" t="s">
        <v>141</v>
      </c>
      <c r="AZ183" s="257"/>
      <c r="BB183" s="77">
        <f t="shared" si="15"/>
        <v>0</v>
      </c>
      <c r="BC183" s="77"/>
      <c r="BD183" s="77"/>
      <c r="BE183" s="77"/>
      <c r="BF183" s="78" t="str">
        <f t="shared" si="16"/>
        <v/>
      </c>
      <c r="BG183" s="79" t="str">
        <f t="shared" si="17"/>
        <v>0</v>
      </c>
      <c r="BH183" s="79" t="b">
        <f t="shared" si="18"/>
        <v>0</v>
      </c>
    </row>
    <row r="184" spans="51:60" x14ac:dyDescent="0.4">
      <c r="AY184" s="257" t="s">
        <v>141</v>
      </c>
      <c r="AZ184" s="257"/>
      <c r="BB184" s="77">
        <f t="shared" si="15"/>
        <v>0</v>
      </c>
      <c r="BC184" s="77"/>
      <c r="BD184" s="77"/>
      <c r="BE184" s="77"/>
      <c r="BF184" s="78" t="str">
        <f t="shared" si="16"/>
        <v/>
      </c>
      <c r="BG184" s="79" t="str">
        <f t="shared" si="17"/>
        <v>0</v>
      </c>
      <c r="BH184" s="79" t="b">
        <f t="shared" si="18"/>
        <v>0</v>
      </c>
    </row>
    <row r="185" spans="51:60" x14ac:dyDescent="0.4">
      <c r="AY185" s="257" t="s">
        <v>141</v>
      </c>
      <c r="AZ185" s="257"/>
      <c r="BB185" s="77">
        <f t="shared" si="15"/>
        <v>0</v>
      </c>
      <c r="BC185" s="77"/>
      <c r="BD185" s="77"/>
      <c r="BE185" s="77"/>
      <c r="BF185" s="78" t="str">
        <f t="shared" si="16"/>
        <v/>
      </c>
      <c r="BG185" s="79" t="str">
        <f t="shared" si="17"/>
        <v>0</v>
      </c>
      <c r="BH185" s="79" t="b">
        <f t="shared" si="18"/>
        <v>0</v>
      </c>
    </row>
    <row r="186" spans="51:60" x14ac:dyDescent="0.4">
      <c r="AY186" s="257" t="s">
        <v>141</v>
      </c>
      <c r="AZ186" s="257"/>
      <c r="BB186" s="77">
        <f t="shared" si="15"/>
        <v>0</v>
      </c>
      <c r="BC186" s="77"/>
      <c r="BD186" s="77"/>
      <c r="BE186" s="77"/>
      <c r="BF186" s="78" t="str">
        <f t="shared" si="16"/>
        <v/>
      </c>
      <c r="BG186" s="79" t="str">
        <f t="shared" si="17"/>
        <v>0</v>
      </c>
      <c r="BH186" s="79" t="b">
        <f t="shared" si="18"/>
        <v>0</v>
      </c>
    </row>
    <row r="187" spans="51:60" x14ac:dyDescent="0.4">
      <c r="AY187" s="257" t="s">
        <v>141</v>
      </c>
      <c r="AZ187" s="257"/>
      <c r="BB187" s="77">
        <f t="shared" si="15"/>
        <v>0</v>
      </c>
      <c r="BC187" s="77"/>
      <c r="BD187" s="77"/>
      <c r="BE187" s="77"/>
      <c r="BF187" s="78" t="str">
        <f t="shared" si="16"/>
        <v/>
      </c>
      <c r="BG187" s="79" t="str">
        <f t="shared" si="17"/>
        <v>0</v>
      </c>
      <c r="BH187" s="79" t="b">
        <f t="shared" si="18"/>
        <v>0</v>
      </c>
    </row>
    <row r="188" spans="51:60" x14ac:dyDescent="0.4">
      <c r="AY188" s="257" t="s">
        <v>141</v>
      </c>
      <c r="AZ188" s="257"/>
      <c r="BB188" s="77">
        <f t="shared" si="15"/>
        <v>0</v>
      </c>
      <c r="BC188" s="77"/>
      <c r="BD188" s="77"/>
      <c r="BE188" s="77"/>
      <c r="BF188" s="78" t="str">
        <f t="shared" si="16"/>
        <v/>
      </c>
      <c r="BG188" s="79" t="str">
        <f t="shared" si="17"/>
        <v>0</v>
      </c>
      <c r="BH188" s="79" t="b">
        <f t="shared" si="18"/>
        <v>0</v>
      </c>
    </row>
    <row r="189" spans="51:60" x14ac:dyDescent="0.4">
      <c r="AY189" s="257" t="s">
        <v>141</v>
      </c>
      <c r="AZ189" s="257"/>
      <c r="BB189" s="77">
        <f t="shared" si="15"/>
        <v>0</v>
      </c>
      <c r="BC189" s="77"/>
      <c r="BD189" s="77"/>
      <c r="BE189" s="77"/>
      <c r="BF189" s="78" t="str">
        <f t="shared" si="16"/>
        <v/>
      </c>
      <c r="BG189" s="79" t="str">
        <f t="shared" si="17"/>
        <v>0</v>
      </c>
      <c r="BH189" s="79" t="b">
        <f t="shared" si="18"/>
        <v>0</v>
      </c>
    </row>
    <row r="190" spans="51:60" x14ac:dyDescent="0.4">
      <c r="AY190" s="257" t="s">
        <v>141</v>
      </c>
      <c r="AZ190" s="257"/>
      <c r="BB190" s="77">
        <f t="shared" si="15"/>
        <v>0</v>
      </c>
      <c r="BC190" s="77"/>
      <c r="BD190" s="77"/>
      <c r="BE190" s="77"/>
      <c r="BF190" s="78" t="str">
        <f t="shared" si="16"/>
        <v/>
      </c>
      <c r="BG190" s="79" t="str">
        <f t="shared" si="17"/>
        <v>0</v>
      </c>
      <c r="BH190" s="79" t="b">
        <f t="shared" si="18"/>
        <v>0</v>
      </c>
    </row>
    <row r="191" spans="51:60" x14ac:dyDescent="0.4">
      <c r="AY191" s="257" t="s">
        <v>141</v>
      </c>
      <c r="AZ191" s="257"/>
      <c r="BB191" s="77">
        <f t="shared" si="15"/>
        <v>0</v>
      </c>
      <c r="BC191" s="77"/>
      <c r="BD191" s="77"/>
      <c r="BE191" s="77"/>
      <c r="BF191" s="78" t="str">
        <f t="shared" si="16"/>
        <v/>
      </c>
      <c r="BG191" s="79" t="str">
        <f t="shared" si="17"/>
        <v>0</v>
      </c>
      <c r="BH191" s="79" t="b">
        <f t="shared" si="18"/>
        <v>0</v>
      </c>
    </row>
    <row r="192" spans="51:60" x14ac:dyDescent="0.4">
      <c r="AY192" s="257" t="s">
        <v>141</v>
      </c>
      <c r="AZ192" s="257"/>
      <c r="BB192" s="77">
        <f t="shared" si="15"/>
        <v>0</v>
      </c>
      <c r="BC192" s="77"/>
      <c r="BD192" s="77"/>
      <c r="BE192" s="77"/>
      <c r="BF192" s="78" t="str">
        <f t="shared" si="16"/>
        <v/>
      </c>
      <c r="BG192" s="79" t="str">
        <f t="shared" si="17"/>
        <v>0</v>
      </c>
      <c r="BH192" s="79" t="b">
        <f t="shared" si="18"/>
        <v>0</v>
      </c>
    </row>
    <row r="193" spans="51:60" x14ac:dyDescent="0.4">
      <c r="AY193" s="257" t="s">
        <v>141</v>
      </c>
      <c r="AZ193" s="257"/>
      <c r="BB193" s="77">
        <f t="shared" si="15"/>
        <v>0</v>
      </c>
      <c r="BC193" s="77"/>
      <c r="BD193" s="77"/>
      <c r="BE193" s="77"/>
      <c r="BF193" s="78" t="str">
        <f t="shared" si="16"/>
        <v/>
      </c>
      <c r="BG193" s="79" t="str">
        <f t="shared" si="17"/>
        <v>0</v>
      </c>
      <c r="BH193" s="79" t="b">
        <f t="shared" si="18"/>
        <v>0</v>
      </c>
    </row>
    <row r="194" spans="51:60" x14ac:dyDescent="0.4">
      <c r="AY194" s="257" t="s">
        <v>141</v>
      </c>
      <c r="AZ194" s="257"/>
      <c r="BB194" s="77">
        <f t="shared" si="15"/>
        <v>0</v>
      </c>
      <c r="BC194" s="77"/>
      <c r="BD194" s="77"/>
      <c r="BE194" s="77"/>
      <c r="BF194" s="78" t="str">
        <f t="shared" si="16"/>
        <v/>
      </c>
      <c r="BG194" s="79" t="str">
        <f t="shared" si="17"/>
        <v>0</v>
      </c>
      <c r="BH194" s="79" t="b">
        <f t="shared" si="18"/>
        <v>0</v>
      </c>
    </row>
    <row r="195" spans="51:60" x14ac:dyDescent="0.4">
      <c r="AY195" s="257" t="s">
        <v>141</v>
      </c>
      <c r="AZ195" s="257"/>
      <c r="BB195" s="77">
        <f t="shared" si="15"/>
        <v>0</v>
      </c>
      <c r="BC195" s="77"/>
      <c r="BD195" s="77"/>
      <c r="BE195" s="77"/>
      <c r="BF195" s="78" t="str">
        <f t="shared" si="16"/>
        <v/>
      </c>
      <c r="BG195" s="79" t="str">
        <f t="shared" si="17"/>
        <v>0</v>
      </c>
      <c r="BH195" s="79" t="b">
        <f t="shared" si="18"/>
        <v>0</v>
      </c>
    </row>
    <row r="196" spans="51:60" x14ac:dyDescent="0.4">
      <c r="AY196" s="257" t="s">
        <v>141</v>
      </c>
      <c r="AZ196" s="257"/>
      <c r="BB196" s="77">
        <f t="shared" si="15"/>
        <v>0</v>
      </c>
      <c r="BC196" s="77"/>
      <c r="BD196" s="77"/>
      <c r="BE196" s="77"/>
      <c r="BF196" s="78" t="str">
        <f t="shared" si="16"/>
        <v/>
      </c>
      <c r="BG196" s="79" t="str">
        <f t="shared" si="17"/>
        <v>0</v>
      </c>
      <c r="BH196" s="79" t="b">
        <f t="shared" si="18"/>
        <v>0</v>
      </c>
    </row>
    <row r="197" spans="51:60" x14ac:dyDescent="0.4">
      <c r="AY197" s="257" t="s">
        <v>141</v>
      </c>
      <c r="AZ197" s="257"/>
      <c r="BB197" s="77">
        <f t="shared" si="15"/>
        <v>0</v>
      </c>
      <c r="BC197" s="77"/>
      <c r="BD197" s="77"/>
      <c r="BE197" s="77"/>
      <c r="BF197" s="78" t="str">
        <f t="shared" si="16"/>
        <v/>
      </c>
      <c r="BG197" s="79" t="str">
        <f t="shared" si="17"/>
        <v>0</v>
      </c>
      <c r="BH197" s="79" t="b">
        <f t="shared" si="18"/>
        <v>0</v>
      </c>
    </row>
    <row r="198" spans="51:60" x14ac:dyDescent="0.4">
      <c r="AY198" s="257" t="s">
        <v>141</v>
      </c>
      <c r="AZ198" s="257"/>
      <c r="BB198" s="77">
        <f t="shared" si="15"/>
        <v>0</v>
      </c>
      <c r="BC198" s="77"/>
      <c r="BD198" s="77"/>
      <c r="BE198" s="77"/>
      <c r="BF198" s="78" t="str">
        <f t="shared" si="16"/>
        <v/>
      </c>
      <c r="BG198" s="79" t="str">
        <f t="shared" si="17"/>
        <v>0</v>
      </c>
      <c r="BH198" s="79" t="b">
        <f t="shared" si="18"/>
        <v>0</v>
      </c>
    </row>
    <row r="199" spans="51:60" x14ac:dyDescent="0.4">
      <c r="AY199" s="257" t="s">
        <v>141</v>
      </c>
      <c r="AZ199" s="257"/>
      <c r="BB199" s="77">
        <f t="shared" si="15"/>
        <v>0</v>
      </c>
      <c r="BC199" s="77"/>
      <c r="BD199" s="77"/>
      <c r="BE199" s="77"/>
      <c r="BF199" s="78" t="str">
        <f t="shared" si="16"/>
        <v/>
      </c>
      <c r="BG199" s="79" t="str">
        <f t="shared" si="17"/>
        <v>0</v>
      </c>
      <c r="BH199" s="79" t="b">
        <f t="shared" si="18"/>
        <v>0</v>
      </c>
    </row>
    <row r="200" spans="51:60" x14ac:dyDescent="0.4">
      <c r="AY200" s="257" t="s">
        <v>141</v>
      </c>
      <c r="AZ200" s="257"/>
      <c r="BB200" s="77">
        <f t="shared" si="15"/>
        <v>0</v>
      </c>
      <c r="BC200" s="77"/>
      <c r="BD200" s="77"/>
      <c r="BE200" s="77"/>
      <c r="BF200" s="78" t="str">
        <f t="shared" si="16"/>
        <v/>
      </c>
      <c r="BG200" s="79" t="str">
        <f t="shared" si="17"/>
        <v>0</v>
      </c>
      <c r="BH200" s="79" t="b">
        <f t="shared" si="18"/>
        <v>0</v>
      </c>
    </row>
    <row r="201" spans="51:60" x14ac:dyDescent="0.4">
      <c r="AY201" s="257" t="s">
        <v>141</v>
      </c>
      <c r="AZ201" s="257"/>
      <c r="BB201" s="77">
        <f t="shared" si="15"/>
        <v>0</v>
      </c>
      <c r="BC201" s="77"/>
      <c r="BD201" s="77"/>
      <c r="BE201" s="77"/>
      <c r="BF201" s="78" t="str">
        <f t="shared" si="16"/>
        <v/>
      </c>
      <c r="BG201" s="79" t="str">
        <f t="shared" si="17"/>
        <v>0</v>
      </c>
      <c r="BH201" s="79" t="b">
        <f t="shared" si="18"/>
        <v>0</v>
      </c>
    </row>
    <row r="202" spans="51:60" x14ac:dyDescent="0.4">
      <c r="AY202" s="257" t="s">
        <v>141</v>
      </c>
      <c r="AZ202" s="257"/>
      <c r="BB202" s="77">
        <f t="shared" ref="BB202:BB239" si="19">((IF(AU202="BUENO","100",IF(AU202="REGULAR","75",IF(AU202="MALO","50",IF(AU202="NA","0",IF(AU202="","0"))))))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0">((
IF(AU202="BUENO","100",
IF(AU202="REGULAR","50",
IF(AU202="MALO","0",
IF(AU202="NO APLICA","NA",
IF(AU202="","")))))))</f>
        <v/>
      </c>
      <c r="BG202" s="79" t="str">
        <f t="shared" ref="BG202:BG239" si="21">IF(AW202="BUENO","100",
IF(AW202="REGULAR","50",
IF(AW202="MALO","0",
IF(AW202="NO APLICA","NA",
IF(AW202="","0")))))</f>
        <v>0</v>
      </c>
      <c r="BH202" s="79" t="b">
        <f t="shared" si="18"/>
        <v>0</v>
      </c>
    </row>
    <row r="203" spans="51:60" x14ac:dyDescent="0.4">
      <c r="AY203" s="257" t="s">
        <v>141</v>
      </c>
      <c r="AZ203" s="257"/>
      <c r="BB203" s="77">
        <f t="shared" si="19"/>
        <v>0</v>
      </c>
      <c r="BC203" s="77"/>
      <c r="BD203" s="77"/>
      <c r="BE203" s="77"/>
      <c r="BF203" s="78" t="str">
        <f t="shared" si="20"/>
        <v/>
      </c>
      <c r="BG203" s="79" t="str">
        <f t="shared" si="21"/>
        <v>0</v>
      </c>
      <c r="BH203" s="79" t="b">
        <f t="shared" si="18"/>
        <v>0</v>
      </c>
    </row>
    <row r="204" spans="51:60" x14ac:dyDescent="0.4">
      <c r="AY204" s="257" t="s">
        <v>141</v>
      </c>
      <c r="AZ204" s="257"/>
      <c r="BB204" s="77">
        <f t="shared" si="19"/>
        <v>0</v>
      </c>
      <c r="BC204" s="77"/>
      <c r="BD204" s="77"/>
      <c r="BE204" s="77"/>
      <c r="BF204" s="78" t="str">
        <f t="shared" si="20"/>
        <v/>
      </c>
      <c r="BG204" s="79" t="str">
        <f t="shared" si="21"/>
        <v>0</v>
      </c>
      <c r="BH204" s="79" t="b">
        <f t="shared" si="18"/>
        <v>0</v>
      </c>
    </row>
    <row r="205" spans="51:60" x14ac:dyDescent="0.4">
      <c r="AY205" s="257" t="s">
        <v>141</v>
      </c>
      <c r="AZ205" s="257"/>
      <c r="BB205" s="77">
        <f t="shared" si="19"/>
        <v>0</v>
      </c>
      <c r="BC205" s="77"/>
      <c r="BD205" s="77"/>
      <c r="BE205" s="77"/>
      <c r="BF205" s="78" t="str">
        <f t="shared" si="20"/>
        <v/>
      </c>
      <c r="BG205" s="79" t="str">
        <f t="shared" si="21"/>
        <v>0</v>
      </c>
      <c r="BH205" s="79" t="b">
        <f t="shared" si="18"/>
        <v>0</v>
      </c>
    </row>
    <row r="206" spans="51:60" x14ac:dyDescent="0.4">
      <c r="AY206" s="257" t="s">
        <v>141</v>
      </c>
      <c r="AZ206" s="257"/>
      <c r="BB206" s="77">
        <f t="shared" si="19"/>
        <v>0</v>
      </c>
      <c r="BC206" s="77"/>
      <c r="BD206" s="77"/>
      <c r="BE206" s="77"/>
      <c r="BF206" s="78" t="str">
        <f t="shared" si="20"/>
        <v/>
      </c>
      <c r="BG206" s="79" t="str">
        <f t="shared" si="21"/>
        <v>0</v>
      </c>
      <c r="BH206" s="79" t="b">
        <f t="shared" si="18"/>
        <v>0</v>
      </c>
    </row>
    <row r="207" spans="51:60" x14ac:dyDescent="0.4">
      <c r="AY207" s="257" t="s">
        <v>141</v>
      </c>
      <c r="AZ207" s="257"/>
      <c r="BB207" s="77">
        <f t="shared" si="19"/>
        <v>0</v>
      </c>
      <c r="BC207" s="77"/>
      <c r="BD207" s="77"/>
      <c r="BE207" s="77"/>
      <c r="BF207" s="78" t="str">
        <f t="shared" si="20"/>
        <v/>
      </c>
      <c r="BG207" s="79" t="str">
        <f t="shared" si="21"/>
        <v>0</v>
      </c>
      <c r="BH207" s="79" t="b">
        <f t="shared" ref="BH207:BH239" si="22">IF(AY207="BUENO","100",
IF(AY207="MALO","0",
IF(AY207="REGULAR","75",
IF(AY207="","0"))))</f>
        <v>0</v>
      </c>
    </row>
    <row r="208" spans="51:60" x14ac:dyDescent="0.4">
      <c r="AY208" s="257" t="s">
        <v>141</v>
      </c>
      <c r="AZ208" s="257"/>
      <c r="BB208" s="77">
        <f t="shared" si="19"/>
        <v>0</v>
      </c>
      <c r="BC208" s="77"/>
      <c r="BD208" s="77"/>
      <c r="BE208" s="77"/>
      <c r="BF208" s="78" t="str">
        <f t="shared" si="20"/>
        <v/>
      </c>
      <c r="BG208" s="79" t="str">
        <f t="shared" si="21"/>
        <v>0</v>
      </c>
      <c r="BH208" s="79" t="b">
        <f t="shared" si="22"/>
        <v>0</v>
      </c>
    </row>
    <row r="209" spans="51:60" x14ac:dyDescent="0.4">
      <c r="AY209" s="257" t="s">
        <v>141</v>
      </c>
      <c r="AZ209" s="257"/>
      <c r="BB209" s="77">
        <f t="shared" si="19"/>
        <v>0</v>
      </c>
      <c r="BC209" s="77"/>
      <c r="BD209" s="77"/>
      <c r="BE209" s="77"/>
      <c r="BF209" s="78" t="str">
        <f t="shared" si="20"/>
        <v/>
      </c>
      <c r="BG209" s="79" t="str">
        <f t="shared" si="21"/>
        <v>0</v>
      </c>
      <c r="BH209" s="79" t="b">
        <f t="shared" si="22"/>
        <v>0</v>
      </c>
    </row>
    <row r="210" spans="51:60" x14ac:dyDescent="0.4">
      <c r="AY210" s="257" t="s">
        <v>141</v>
      </c>
      <c r="AZ210" s="257"/>
      <c r="BB210" s="77">
        <f t="shared" si="19"/>
        <v>0</v>
      </c>
      <c r="BC210" s="77"/>
      <c r="BD210" s="77"/>
      <c r="BE210" s="77"/>
      <c r="BF210" s="78" t="str">
        <f t="shared" si="20"/>
        <v/>
      </c>
      <c r="BG210" s="79" t="str">
        <f t="shared" si="21"/>
        <v>0</v>
      </c>
      <c r="BH210" s="79" t="b">
        <f t="shared" si="22"/>
        <v>0</v>
      </c>
    </row>
    <row r="211" spans="51:60" x14ac:dyDescent="0.4">
      <c r="AY211" s="257" t="s">
        <v>141</v>
      </c>
      <c r="AZ211" s="257"/>
      <c r="BB211" s="77">
        <f t="shared" si="19"/>
        <v>0</v>
      </c>
      <c r="BC211" s="77"/>
      <c r="BD211" s="77"/>
      <c r="BE211" s="77"/>
      <c r="BF211" s="78" t="str">
        <f t="shared" si="20"/>
        <v/>
      </c>
      <c r="BG211" s="79" t="str">
        <f t="shared" si="21"/>
        <v>0</v>
      </c>
      <c r="BH211" s="79" t="b">
        <f t="shared" si="22"/>
        <v>0</v>
      </c>
    </row>
    <row r="212" spans="51:60" x14ac:dyDescent="0.4">
      <c r="AY212" s="257" t="s">
        <v>141</v>
      </c>
      <c r="AZ212" s="257"/>
      <c r="BB212" s="77">
        <f t="shared" si="19"/>
        <v>0</v>
      </c>
      <c r="BC212" s="77"/>
      <c r="BD212" s="77"/>
      <c r="BE212" s="77"/>
      <c r="BF212" s="78" t="str">
        <f t="shared" si="20"/>
        <v/>
      </c>
      <c r="BG212" s="79" t="str">
        <f t="shared" si="21"/>
        <v>0</v>
      </c>
      <c r="BH212" s="79" t="b">
        <f t="shared" si="22"/>
        <v>0</v>
      </c>
    </row>
    <row r="213" spans="51:60" x14ac:dyDescent="0.4">
      <c r="AY213" s="257" t="s">
        <v>141</v>
      </c>
      <c r="AZ213" s="257"/>
      <c r="BB213" s="77">
        <f t="shared" si="19"/>
        <v>0</v>
      </c>
      <c r="BC213" s="77"/>
      <c r="BD213" s="77"/>
      <c r="BE213" s="77"/>
      <c r="BF213" s="78" t="str">
        <f t="shared" si="20"/>
        <v/>
      </c>
      <c r="BG213" s="79" t="str">
        <f t="shared" si="21"/>
        <v>0</v>
      </c>
      <c r="BH213" s="79" t="b">
        <f t="shared" si="22"/>
        <v>0</v>
      </c>
    </row>
    <row r="214" spans="51:60" x14ac:dyDescent="0.4">
      <c r="AY214" s="257" t="s">
        <v>141</v>
      </c>
      <c r="AZ214" s="257"/>
      <c r="BB214" s="77">
        <f t="shared" si="19"/>
        <v>0</v>
      </c>
      <c r="BC214" s="77"/>
      <c r="BD214" s="77"/>
      <c r="BE214" s="77"/>
      <c r="BF214" s="78" t="str">
        <f t="shared" si="20"/>
        <v/>
      </c>
      <c r="BG214" s="79" t="str">
        <f t="shared" si="21"/>
        <v>0</v>
      </c>
      <c r="BH214" s="79" t="b">
        <f t="shared" si="22"/>
        <v>0</v>
      </c>
    </row>
    <row r="215" spans="51:60" x14ac:dyDescent="0.4">
      <c r="AY215" s="257" t="s">
        <v>141</v>
      </c>
      <c r="AZ215" s="257"/>
      <c r="BB215" s="77">
        <f t="shared" si="19"/>
        <v>0</v>
      </c>
      <c r="BC215" s="77"/>
      <c r="BD215" s="77"/>
      <c r="BE215" s="77"/>
      <c r="BF215" s="78" t="str">
        <f t="shared" si="20"/>
        <v/>
      </c>
      <c r="BG215" s="79" t="str">
        <f t="shared" si="21"/>
        <v>0</v>
      </c>
      <c r="BH215" s="79" t="b">
        <f t="shared" si="22"/>
        <v>0</v>
      </c>
    </row>
    <row r="216" spans="51:60" x14ac:dyDescent="0.4">
      <c r="AY216" s="257" t="s">
        <v>141</v>
      </c>
      <c r="AZ216" s="257"/>
      <c r="BB216" s="77">
        <f t="shared" si="19"/>
        <v>0</v>
      </c>
      <c r="BC216" s="77"/>
      <c r="BD216" s="77"/>
      <c r="BE216" s="77"/>
      <c r="BF216" s="78" t="str">
        <f t="shared" si="20"/>
        <v/>
      </c>
      <c r="BG216" s="79" t="str">
        <f t="shared" si="21"/>
        <v>0</v>
      </c>
      <c r="BH216" s="79" t="b">
        <f t="shared" si="22"/>
        <v>0</v>
      </c>
    </row>
    <row r="217" spans="51:60" x14ac:dyDescent="0.4">
      <c r="AY217" s="257" t="s">
        <v>141</v>
      </c>
      <c r="AZ217" s="257"/>
      <c r="BB217" s="77">
        <f t="shared" si="19"/>
        <v>0</v>
      </c>
      <c r="BC217" s="77"/>
      <c r="BD217" s="77"/>
      <c r="BE217" s="77"/>
      <c r="BF217" s="78" t="str">
        <f t="shared" si="20"/>
        <v/>
      </c>
      <c r="BG217" s="79" t="str">
        <f t="shared" si="21"/>
        <v>0</v>
      </c>
      <c r="BH217" s="79" t="b">
        <f t="shared" si="22"/>
        <v>0</v>
      </c>
    </row>
    <row r="218" spans="51:60" x14ac:dyDescent="0.4">
      <c r="AY218" s="257" t="s">
        <v>141</v>
      </c>
      <c r="AZ218" s="257"/>
      <c r="BB218" s="77">
        <f t="shared" si="19"/>
        <v>0</v>
      </c>
      <c r="BC218" s="77"/>
      <c r="BD218" s="77"/>
      <c r="BE218" s="77"/>
      <c r="BF218" s="78" t="str">
        <f t="shared" si="20"/>
        <v/>
      </c>
      <c r="BG218" s="79" t="str">
        <f t="shared" si="21"/>
        <v>0</v>
      </c>
      <c r="BH218" s="79" t="b">
        <f t="shared" si="22"/>
        <v>0</v>
      </c>
    </row>
    <row r="219" spans="51:60" x14ac:dyDescent="0.4">
      <c r="AY219" s="257" t="s">
        <v>141</v>
      </c>
      <c r="AZ219" s="257"/>
      <c r="BB219" s="77">
        <f t="shared" si="19"/>
        <v>0</v>
      </c>
      <c r="BC219" s="77"/>
      <c r="BD219" s="77"/>
      <c r="BE219" s="77"/>
      <c r="BF219" s="78" t="str">
        <f t="shared" si="20"/>
        <v/>
      </c>
      <c r="BG219" s="79" t="str">
        <f t="shared" si="21"/>
        <v>0</v>
      </c>
      <c r="BH219" s="79" t="b">
        <f t="shared" si="22"/>
        <v>0</v>
      </c>
    </row>
    <row r="220" spans="51:60" x14ac:dyDescent="0.4">
      <c r="AY220" s="257" t="s">
        <v>141</v>
      </c>
      <c r="AZ220" s="257"/>
      <c r="BB220" s="77">
        <f t="shared" si="19"/>
        <v>0</v>
      </c>
      <c r="BC220" s="77"/>
      <c r="BD220" s="77"/>
      <c r="BE220" s="77"/>
      <c r="BF220" s="78" t="str">
        <f t="shared" si="20"/>
        <v/>
      </c>
      <c r="BG220" s="79" t="str">
        <f t="shared" si="21"/>
        <v>0</v>
      </c>
      <c r="BH220" s="79" t="b">
        <f t="shared" si="22"/>
        <v>0</v>
      </c>
    </row>
    <row r="221" spans="51:60" x14ac:dyDescent="0.4">
      <c r="AY221" s="257" t="s">
        <v>141</v>
      </c>
      <c r="AZ221" s="257"/>
      <c r="BB221" s="77">
        <f t="shared" si="19"/>
        <v>0</v>
      </c>
      <c r="BC221" s="77"/>
      <c r="BD221" s="77"/>
      <c r="BE221" s="77"/>
      <c r="BF221" s="78" t="str">
        <f t="shared" si="20"/>
        <v/>
      </c>
      <c r="BG221" s="79" t="str">
        <f t="shared" si="21"/>
        <v>0</v>
      </c>
      <c r="BH221" s="79" t="b">
        <f t="shared" si="22"/>
        <v>0</v>
      </c>
    </row>
    <row r="222" spans="51:60" x14ac:dyDescent="0.4">
      <c r="AY222" s="257" t="s">
        <v>141</v>
      </c>
      <c r="AZ222" s="257"/>
      <c r="BB222" s="77">
        <f t="shared" si="19"/>
        <v>0</v>
      </c>
      <c r="BC222" s="77"/>
      <c r="BD222" s="77"/>
      <c r="BE222" s="77"/>
      <c r="BF222" s="78" t="str">
        <f t="shared" si="20"/>
        <v/>
      </c>
      <c r="BG222" s="79" t="str">
        <f t="shared" si="21"/>
        <v>0</v>
      </c>
      <c r="BH222" s="79" t="b">
        <f t="shared" si="22"/>
        <v>0</v>
      </c>
    </row>
    <row r="223" spans="51:60" x14ac:dyDescent="0.4">
      <c r="AY223" s="257" t="s">
        <v>141</v>
      </c>
      <c r="AZ223" s="257"/>
      <c r="BB223" s="77">
        <f t="shared" si="19"/>
        <v>0</v>
      </c>
      <c r="BC223" s="77"/>
      <c r="BD223" s="77"/>
      <c r="BE223" s="77"/>
      <c r="BF223" s="78" t="str">
        <f t="shared" si="20"/>
        <v/>
      </c>
      <c r="BG223" s="79" t="str">
        <f t="shared" si="21"/>
        <v>0</v>
      </c>
      <c r="BH223" s="79" t="b">
        <f t="shared" si="22"/>
        <v>0</v>
      </c>
    </row>
    <row r="224" spans="51:60" x14ac:dyDescent="0.4">
      <c r="AY224" s="257" t="s">
        <v>141</v>
      </c>
      <c r="AZ224" s="257"/>
      <c r="BB224" s="77">
        <f t="shared" si="19"/>
        <v>0</v>
      </c>
      <c r="BC224" s="77"/>
      <c r="BD224" s="77"/>
      <c r="BE224" s="77"/>
      <c r="BF224" s="78" t="str">
        <f t="shared" si="20"/>
        <v/>
      </c>
      <c r="BG224" s="79" t="str">
        <f t="shared" si="21"/>
        <v>0</v>
      </c>
      <c r="BH224" s="79" t="b">
        <f t="shared" si="22"/>
        <v>0</v>
      </c>
    </row>
    <row r="225" spans="51:60" x14ac:dyDescent="0.4">
      <c r="AY225" s="257" t="s">
        <v>141</v>
      </c>
      <c r="AZ225" s="257"/>
      <c r="BB225" s="77">
        <f t="shared" si="19"/>
        <v>0</v>
      </c>
      <c r="BC225" s="77"/>
      <c r="BD225" s="77"/>
      <c r="BE225" s="77"/>
      <c r="BF225" s="78" t="str">
        <f t="shared" si="20"/>
        <v/>
      </c>
      <c r="BG225" s="79" t="str">
        <f t="shared" si="21"/>
        <v>0</v>
      </c>
      <c r="BH225" s="79" t="b">
        <f t="shared" si="22"/>
        <v>0</v>
      </c>
    </row>
    <row r="226" spans="51:60" x14ac:dyDescent="0.4">
      <c r="AY226" s="257" t="s">
        <v>141</v>
      </c>
      <c r="AZ226" s="257"/>
      <c r="BB226" s="77">
        <f t="shared" si="19"/>
        <v>0</v>
      </c>
      <c r="BC226" s="77"/>
      <c r="BD226" s="77"/>
      <c r="BE226" s="77"/>
      <c r="BF226" s="78" t="str">
        <f t="shared" si="20"/>
        <v/>
      </c>
      <c r="BG226" s="79" t="str">
        <f t="shared" si="21"/>
        <v>0</v>
      </c>
      <c r="BH226" s="79" t="b">
        <f t="shared" si="22"/>
        <v>0</v>
      </c>
    </row>
    <row r="227" spans="51:60" x14ac:dyDescent="0.4">
      <c r="AY227" s="257" t="s">
        <v>141</v>
      </c>
      <c r="AZ227" s="257"/>
      <c r="BB227" s="77">
        <f t="shared" si="19"/>
        <v>0</v>
      </c>
      <c r="BC227" s="77"/>
      <c r="BD227" s="77"/>
      <c r="BE227" s="77"/>
      <c r="BF227" s="78" t="str">
        <f t="shared" si="20"/>
        <v/>
      </c>
      <c r="BG227" s="79" t="str">
        <f t="shared" si="21"/>
        <v>0</v>
      </c>
      <c r="BH227" s="79" t="b">
        <f t="shared" si="22"/>
        <v>0</v>
      </c>
    </row>
    <row r="228" spans="51:60" x14ac:dyDescent="0.4">
      <c r="AY228" s="257" t="s">
        <v>141</v>
      </c>
      <c r="AZ228" s="257"/>
      <c r="BB228" s="77">
        <f t="shared" si="19"/>
        <v>0</v>
      </c>
      <c r="BC228" s="77"/>
      <c r="BD228" s="77"/>
      <c r="BE228" s="77"/>
      <c r="BF228" s="78" t="str">
        <f t="shared" si="20"/>
        <v/>
      </c>
      <c r="BG228" s="79" t="str">
        <f t="shared" si="21"/>
        <v>0</v>
      </c>
      <c r="BH228" s="79" t="b">
        <f t="shared" si="22"/>
        <v>0</v>
      </c>
    </row>
    <row r="229" spans="51:60" x14ac:dyDescent="0.4">
      <c r="AY229" s="257" t="s">
        <v>141</v>
      </c>
      <c r="AZ229" s="257"/>
      <c r="BB229" s="77">
        <f t="shared" si="19"/>
        <v>0</v>
      </c>
      <c r="BC229" s="77"/>
      <c r="BD229" s="77"/>
      <c r="BE229" s="77"/>
      <c r="BF229" s="78" t="str">
        <f t="shared" si="20"/>
        <v/>
      </c>
      <c r="BG229" s="79" t="str">
        <f t="shared" si="21"/>
        <v>0</v>
      </c>
      <c r="BH229" s="79" t="b">
        <f t="shared" si="22"/>
        <v>0</v>
      </c>
    </row>
    <row r="230" spans="51:60" x14ac:dyDescent="0.4">
      <c r="AY230" s="257" t="s">
        <v>141</v>
      </c>
      <c r="AZ230" s="257"/>
      <c r="BB230" s="77">
        <f t="shared" si="19"/>
        <v>0</v>
      </c>
      <c r="BC230" s="77"/>
      <c r="BD230" s="77"/>
      <c r="BE230" s="77"/>
      <c r="BF230" s="78" t="str">
        <f t="shared" si="20"/>
        <v/>
      </c>
      <c r="BG230" s="79" t="str">
        <f t="shared" si="21"/>
        <v>0</v>
      </c>
      <c r="BH230" s="79" t="b">
        <f t="shared" si="22"/>
        <v>0</v>
      </c>
    </row>
    <row r="231" spans="51:60" x14ac:dyDescent="0.4">
      <c r="AY231" s="257" t="s">
        <v>141</v>
      </c>
      <c r="AZ231" s="257"/>
      <c r="BB231" s="77">
        <f t="shared" si="19"/>
        <v>0</v>
      </c>
      <c r="BC231" s="77"/>
      <c r="BD231" s="77"/>
      <c r="BE231" s="77"/>
      <c r="BF231" s="78" t="str">
        <f t="shared" si="20"/>
        <v/>
      </c>
      <c r="BG231" s="79" t="str">
        <f t="shared" si="21"/>
        <v>0</v>
      </c>
      <c r="BH231" s="79" t="b">
        <f t="shared" si="22"/>
        <v>0</v>
      </c>
    </row>
    <row r="232" spans="51:60" x14ac:dyDescent="0.4">
      <c r="AY232" s="257" t="s">
        <v>141</v>
      </c>
      <c r="AZ232" s="257"/>
      <c r="BB232" s="77">
        <f t="shared" si="19"/>
        <v>0</v>
      </c>
      <c r="BC232" s="77"/>
      <c r="BD232" s="77"/>
      <c r="BE232" s="77"/>
      <c r="BF232" s="78" t="str">
        <f t="shared" si="20"/>
        <v/>
      </c>
      <c r="BG232" s="79" t="str">
        <f t="shared" si="21"/>
        <v>0</v>
      </c>
      <c r="BH232" s="79" t="b">
        <f t="shared" si="22"/>
        <v>0</v>
      </c>
    </row>
    <row r="233" spans="51:60" x14ac:dyDescent="0.4">
      <c r="AY233" s="257" t="s">
        <v>141</v>
      </c>
      <c r="AZ233" s="257"/>
      <c r="BB233" s="77">
        <f t="shared" si="19"/>
        <v>0</v>
      </c>
      <c r="BC233" s="77"/>
      <c r="BD233" s="77"/>
      <c r="BE233" s="77"/>
      <c r="BF233" s="78" t="str">
        <f t="shared" si="20"/>
        <v/>
      </c>
      <c r="BG233" s="79" t="str">
        <f t="shared" si="21"/>
        <v>0</v>
      </c>
      <c r="BH233" s="79" t="b">
        <f t="shared" si="22"/>
        <v>0</v>
      </c>
    </row>
    <row r="234" spans="51:60" x14ac:dyDescent="0.4">
      <c r="AY234" s="257" t="s">
        <v>141</v>
      </c>
      <c r="AZ234" s="257"/>
      <c r="BB234" s="77">
        <f t="shared" si="19"/>
        <v>0</v>
      </c>
      <c r="BC234" s="77"/>
      <c r="BD234" s="77"/>
      <c r="BE234" s="77"/>
      <c r="BF234" s="78" t="str">
        <f t="shared" si="20"/>
        <v/>
      </c>
      <c r="BG234" s="79" t="str">
        <f t="shared" si="21"/>
        <v>0</v>
      </c>
      <c r="BH234" s="79" t="b">
        <f t="shared" si="22"/>
        <v>0</v>
      </c>
    </row>
    <row r="235" spans="51:60" x14ac:dyDescent="0.4">
      <c r="AY235" s="257" t="s">
        <v>141</v>
      </c>
      <c r="AZ235" s="257"/>
      <c r="BB235" s="77">
        <f t="shared" si="19"/>
        <v>0</v>
      </c>
      <c r="BC235" s="77"/>
      <c r="BD235" s="77"/>
      <c r="BE235" s="77"/>
      <c r="BF235" s="78" t="str">
        <f t="shared" si="20"/>
        <v/>
      </c>
      <c r="BG235" s="79" t="str">
        <f t="shared" si="21"/>
        <v>0</v>
      </c>
      <c r="BH235" s="79" t="b">
        <f t="shared" si="22"/>
        <v>0</v>
      </c>
    </row>
    <row r="236" spans="51:60" x14ac:dyDescent="0.4">
      <c r="AY236" s="257" t="s">
        <v>141</v>
      </c>
      <c r="AZ236" s="257"/>
      <c r="BB236" s="77">
        <f t="shared" si="19"/>
        <v>0</v>
      </c>
      <c r="BC236" s="77"/>
      <c r="BD236" s="77"/>
      <c r="BE236" s="77"/>
      <c r="BF236" s="78" t="str">
        <f t="shared" si="20"/>
        <v/>
      </c>
      <c r="BG236" s="79" t="str">
        <f t="shared" si="21"/>
        <v>0</v>
      </c>
      <c r="BH236" s="79" t="b">
        <f t="shared" si="22"/>
        <v>0</v>
      </c>
    </row>
    <row r="237" spans="51:60" x14ac:dyDescent="0.4">
      <c r="AY237" s="257" t="s">
        <v>141</v>
      </c>
      <c r="AZ237" s="257"/>
      <c r="BB237" s="77">
        <f t="shared" si="19"/>
        <v>0</v>
      </c>
      <c r="BC237" s="77"/>
      <c r="BD237" s="77"/>
      <c r="BE237" s="77"/>
      <c r="BF237" s="78" t="str">
        <f t="shared" si="20"/>
        <v/>
      </c>
      <c r="BG237" s="79" t="str">
        <f t="shared" si="21"/>
        <v>0</v>
      </c>
      <c r="BH237" s="79" t="b">
        <f t="shared" si="22"/>
        <v>0</v>
      </c>
    </row>
    <row r="238" spans="51:60" x14ac:dyDescent="0.4">
      <c r="AY238" s="257" t="s">
        <v>141</v>
      </c>
      <c r="AZ238" s="257"/>
      <c r="BB238" s="77">
        <f t="shared" si="19"/>
        <v>0</v>
      </c>
      <c r="BC238" s="77"/>
      <c r="BD238" s="77"/>
      <c r="BE238" s="77"/>
      <c r="BF238" s="78" t="str">
        <f t="shared" si="20"/>
        <v/>
      </c>
      <c r="BG238" s="79" t="str">
        <f t="shared" si="21"/>
        <v>0</v>
      </c>
      <c r="BH238" s="79" t="b">
        <f t="shared" si="22"/>
        <v>0</v>
      </c>
    </row>
    <row r="239" spans="51:60" x14ac:dyDescent="0.4">
      <c r="AY239" s="257" t="s">
        <v>141</v>
      </c>
      <c r="AZ239" s="257"/>
      <c r="BB239" s="77">
        <f t="shared" si="19"/>
        <v>0</v>
      </c>
      <c r="BC239" s="77"/>
      <c r="BD239" s="77"/>
      <c r="BE239" s="77"/>
      <c r="BF239" s="78" t="str">
        <f t="shared" si="20"/>
        <v/>
      </c>
      <c r="BG239" s="79" t="str">
        <f t="shared" si="21"/>
        <v>0</v>
      </c>
      <c r="BH239" s="79" t="b">
        <f t="shared" si="22"/>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Z9:Z14"/>
    <mergeCell ref="AL17:AS23"/>
    <mergeCell ref="AT21:BA22"/>
    <mergeCell ref="AT23:BA23"/>
    <mergeCell ref="AB9:AB14"/>
    <mergeCell ref="AC9:AC14"/>
    <mergeCell ref="AD9:AD14"/>
    <mergeCell ref="AJ9:AJ11"/>
    <mergeCell ref="AK9:AK11"/>
    <mergeCell ref="AJ12:AJ14"/>
    <mergeCell ref="AK12:AK14"/>
    <mergeCell ref="AO9:AO14"/>
    <mergeCell ref="AL9:AL14"/>
    <mergeCell ref="AM9:AM14"/>
    <mergeCell ref="AN9:AN14"/>
    <mergeCell ref="AA9:AA14"/>
    <mergeCell ref="A9:A14"/>
    <mergeCell ref="B9:B14"/>
    <mergeCell ref="C9:C14"/>
    <mergeCell ref="D9:D14"/>
    <mergeCell ref="E9:E14"/>
    <mergeCell ref="F9:F14"/>
    <mergeCell ref="G9:G14"/>
    <mergeCell ref="O9:O14"/>
    <mergeCell ref="Y9:Y14"/>
    <mergeCell ref="I9:I14"/>
    <mergeCell ref="J9:J14"/>
    <mergeCell ref="K9:K14"/>
    <mergeCell ref="L9:L14"/>
    <mergeCell ref="M9:M14"/>
    <mergeCell ref="N9:N14"/>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C7:C8"/>
    <mergeCell ref="D7:D8"/>
    <mergeCell ref="E7:E8"/>
    <mergeCell ref="AJ3:AK3"/>
    <mergeCell ref="G7:G8"/>
    <mergeCell ref="H7:H8"/>
    <mergeCell ref="F7:F8"/>
    <mergeCell ref="Y6:AC7"/>
    <mergeCell ref="AD6:AD8"/>
    <mergeCell ref="AE6:AG7"/>
    <mergeCell ref="AH6:AI7"/>
    <mergeCell ref="AJ6:AJ8"/>
    <mergeCell ref="AK6:AK8"/>
    <mergeCell ref="C1:D1"/>
    <mergeCell ref="AJ1:AK1"/>
    <mergeCell ref="C2:D2"/>
    <mergeCell ref="AJ2:AK2"/>
    <mergeCell ref="E1:AF1"/>
    <mergeCell ref="AG1:AI1"/>
    <mergeCell ref="E2:AF2"/>
    <mergeCell ref="AG2:AI2"/>
    <mergeCell ref="AL1:AM2"/>
    <mergeCell ref="AO1:AY1"/>
    <mergeCell ref="AO2:AY2"/>
    <mergeCell ref="AT4:BA4"/>
    <mergeCell ref="AL5:AS5"/>
    <mergeCell ref="AT5:BA7"/>
    <mergeCell ref="AL6:AS6"/>
    <mergeCell ref="AL7:AO7"/>
    <mergeCell ref="AP7:AS7"/>
  </mergeCells>
  <conditionalFormatting sqref="K9">
    <cfRule type="cellIs" dxfId="1455" priority="45" operator="equal">
      <formula>"Baja"</formula>
    </cfRule>
    <cfRule type="cellIs" dxfId="1454" priority="44" operator="equal">
      <formula>"Media"</formula>
    </cfRule>
    <cfRule type="cellIs" dxfId="1453" priority="43" operator="equal">
      <formula>"Alta"</formula>
    </cfRule>
    <cfRule type="cellIs" dxfId="1452" priority="42" operator="equal">
      <formula>"Muy Alta"</formula>
    </cfRule>
    <cfRule type="cellIs" dxfId="1451" priority="46" operator="equal">
      <formula>"Muy Baja"</formula>
    </cfRule>
  </conditionalFormatting>
  <conditionalFormatting sqref="M9">
    <cfRule type="cellIs" dxfId="1450" priority="41" operator="equal">
      <formula>"Leve"</formula>
    </cfRule>
    <cfRule type="cellIs" dxfId="1449" priority="40" operator="equal">
      <formula>"Menor"</formula>
    </cfRule>
    <cfRule type="cellIs" dxfId="1448" priority="39" operator="equal">
      <formula>"Moderado"</formula>
    </cfRule>
    <cfRule type="cellIs" dxfId="1447" priority="38" operator="equal">
      <formula>"Mayor"</formula>
    </cfRule>
    <cfRule type="cellIs" dxfId="1446" priority="37" operator="equal">
      <formula>"Catastrófico"</formula>
    </cfRule>
  </conditionalFormatting>
  <conditionalFormatting sqref="O9">
    <cfRule type="cellIs" dxfId="1445" priority="36" operator="equal">
      <formula>"Bajo"</formula>
    </cfRule>
    <cfRule type="cellIs" dxfId="1444" priority="35" operator="equal">
      <formula>"Moderado"</formula>
    </cfRule>
    <cfRule type="cellIs" dxfId="1443" priority="34" operator="equal">
      <formula>"Alto"</formula>
    </cfRule>
    <cfRule type="cellIs" dxfId="1442" priority="33" operator="equal">
      <formula>"Extremo"</formula>
    </cfRule>
  </conditionalFormatting>
  <conditionalFormatting sqref="Y9">
    <cfRule type="cellIs" dxfId="1441" priority="31" operator="equal">
      <formula>"Baja"</formula>
    </cfRule>
    <cfRule type="cellIs" dxfId="1440" priority="30" operator="equal">
      <formula>"Media"</formula>
    </cfRule>
    <cfRule type="cellIs" dxfId="1439" priority="28" operator="equal">
      <formula>"Muy Alta"</formula>
    </cfRule>
    <cfRule type="cellIs" dxfId="1438" priority="32" operator="equal">
      <formula>"Muy Baja"</formula>
    </cfRule>
    <cfRule type="cellIs" dxfId="1437" priority="29" operator="equal">
      <formula>"Alta"</formula>
    </cfRule>
  </conditionalFormatting>
  <conditionalFormatting sqref="AA9">
    <cfRule type="cellIs" dxfId="1436" priority="25" operator="equal">
      <formula>"Moderado"</formula>
    </cfRule>
    <cfRule type="cellIs" dxfId="1435" priority="26" operator="equal">
      <formula>"Menor"</formula>
    </cfRule>
    <cfRule type="cellIs" dxfId="1434" priority="27" operator="equal">
      <formula>"Leve"</formula>
    </cfRule>
    <cfRule type="cellIs" dxfId="1433" priority="23" operator="equal">
      <formula>"Catastrófico"</formula>
    </cfRule>
    <cfRule type="cellIs" dxfId="1432" priority="24" operator="equal">
      <formula>"Mayor"</formula>
    </cfRule>
  </conditionalFormatting>
  <conditionalFormatting sqref="AC9">
    <cfRule type="cellIs" dxfId="1431" priority="22" operator="equal">
      <formula>"Bajo"</formula>
    </cfRule>
    <cfRule type="cellIs" dxfId="1430" priority="19" operator="equal">
      <formula>"Extremo"</formula>
    </cfRule>
    <cfRule type="cellIs" dxfId="1429" priority="21" operator="equal">
      <formula>"Moderado"</formula>
    </cfRule>
    <cfRule type="cellIs" dxfId="1428" priority="20" operator="equal">
      <formula>"Alto"</formula>
    </cfRule>
  </conditionalFormatting>
  <conditionalFormatting sqref="AN9:AN14">
    <cfRule type="containsText" dxfId="1427" priority="11" operator="containsText" text="REGULAR">
      <formula>NOT(ISERROR(SEARCH("REGULAR",AN9)))</formula>
    </cfRule>
    <cfRule type="containsText" dxfId="1426" priority="12" operator="containsText" text="BUENO">
      <formula>NOT(ISERROR(SEARCH("BUENO",AN9)))</formula>
    </cfRule>
    <cfRule type="containsText" dxfId="1425" priority="10" operator="containsText" text="MALO">
      <formula>NOT(ISERROR(SEARCH("MALO",AN9)))</formula>
    </cfRule>
  </conditionalFormatting>
  <conditionalFormatting sqref="AT9:AT14 AV9:AV14 AX9:AX14">
    <cfRule type="cellIs" dxfId="1424" priority="18" operator="equal">
      <formula>0</formula>
    </cfRule>
    <cfRule type="cellIs" dxfId="1423" priority="17" operator="equal">
      <formula>50</formula>
    </cfRule>
    <cfRule type="cellIs" dxfId="1422" priority="16" operator="equal">
      <formula>100</formula>
    </cfRule>
  </conditionalFormatting>
  <conditionalFormatting sqref="AU9:AU14">
    <cfRule type="containsText" dxfId="1421" priority="9" operator="containsText" text="MALO">
      <formula>NOT(ISERROR(SEARCH("MALO",AU9)))</formula>
    </cfRule>
    <cfRule type="containsText" dxfId="1420" priority="8" operator="containsText" text="BUENO">
      <formula>NOT(ISERROR(SEARCH("BUENO",AU9)))</formula>
    </cfRule>
    <cfRule type="containsText" dxfId="1419" priority="7" operator="containsText" text="REGULAR">
      <formula>NOT(ISERROR(SEARCH("REGULAR",AU9)))</formula>
    </cfRule>
  </conditionalFormatting>
  <conditionalFormatting sqref="AW9:AW14">
    <cfRule type="containsText" dxfId="1418" priority="6" operator="containsText" text="MALO">
      <formula>NOT(ISERROR(SEARCH("MALO",AW9)))</formula>
    </cfRule>
    <cfRule type="containsText" dxfId="1417" priority="5" operator="containsText" text="BUENO">
      <formula>NOT(ISERROR(SEARCH("BUENO",AW9)))</formula>
    </cfRule>
    <cfRule type="containsText" dxfId="1416" priority="4" operator="containsText" text="REGULAR">
      <formula>NOT(ISERROR(SEARCH("REGULAR",AW9)))</formula>
    </cfRule>
  </conditionalFormatting>
  <conditionalFormatting sqref="AY9:AZ256">
    <cfRule type="containsText" dxfId="1415" priority="2" operator="containsText" text="BUENO">
      <formula>NOT(ISERROR(SEARCH("BUENO",AY9)))</formula>
    </cfRule>
    <cfRule type="containsText" dxfId="1414" priority="3" operator="containsText" text="MALO">
      <formula>NOT(ISERROR(SEARCH("MALO",AY9)))</formula>
    </cfRule>
    <cfRule type="containsText" dxfId="1413" priority="1" operator="containsText" text="REGULAR">
      <formula>NOT(ISERROR(SEARCH("REGULAR",AY9)))</formula>
    </cfRule>
  </conditionalFormatting>
  <conditionalFormatting sqref="BJ9:BJ14 BJ17:BJ23 AT23">
    <cfRule type="containsText" dxfId="1412" priority="15" operator="containsText" text="MALO">
      <formula>NOT(ISERROR(SEARCH("MALO",AT9)))</formula>
    </cfRule>
    <cfRule type="containsText" dxfId="1411" priority="14" operator="containsText" text="BUENO">
      <formula>NOT(ISERROR(SEARCH("BUENO",AT9)))</formula>
    </cfRule>
    <cfRule type="containsText" dxfId="1410" priority="13" operator="containsText" text="REGULAR">
      <formula>NOT(ISERROR(SEARCH("REGULAR",AT9)))</formula>
    </cfRule>
  </conditionalFormatting>
  <dataValidations count="8">
    <dataValidation type="list" operator="lessThanOrEqual" allowBlank="1" showInputMessage="1" showErrorMessage="1" sqref="AN9" xr:uid="{5AC74162-8886-46BB-806E-B21E75829218}">
      <formula1>"BUENO,REGULAR,MALO,NO APLICA"</formula1>
    </dataValidation>
    <dataValidation type="list" allowBlank="1" showInputMessage="1" showErrorMessage="1" error="Por favor una Opcion Valida" sqref="AM9:AM14" xr:uid="{F1BA8571-BDCA-4405-92E4-DF3C17DB6E5B}">
      <formula1>"SI,NO,NO APLICA"</formula1>
    </dataValidation>
    <dataValidation type="list" allowBlank="1" showInputMessage="1" showErrorMessage="1" sqref="AR9:AR14 AP9:AP14" xr:uid="{741F1D3B-5F8A-448A-82EC-76300B5781D1}">
      <formula1>"SI,NO,NO APLICA"</formula1>
    </dataValidation>
    <dataValidation operator="notEqual" allowBlank="1" showInputMessage="1" showErrorMessage="1" sqref="AU9:AU14 AW9:AW14" xr:uid="{22A886CA-E1A2-465C-9332-2B750CCACE03}"/>
    <dataValidation type="list" errorStyle="information" operator="notEqual" allowBlank="1" showInputMessage="1" showErrorMessage="1" errorTitle="OPORTUNIDAD" error="No es opcion valida" sqref="AX9:AX14" xr:uid="{1B978706-3560-416B-B49E-D86A3AD4E529}">
      <formula1>"BUENO,REGULAR,MALO,NO APLICA"</formula1>
    </dataValidation>
    <dataValidation type="list" allowBlank="1" showInputMessage="1" showErrorMessage="1" error="Por favor una Opcion Valida" sqref="AL9:AL14" xr:uid="{7C36AADE-33D4-4381-990D-74F1F46A987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B186103D-4B1C-4B64-8BF8-CD11835BB1B2}">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28BD12A7-07C8-4279-A37C-53FF284DCE66}">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294"/>
  <sheetViews>
    <sheetView showGridLines="0" zoomScale="50" zoomScaleNormal="50" workbookViewId="0">
      <selection activeCell="H12" sqref="H12"/>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105.5703125" style="255" customWidth="1"/>
    <col min="42" max="43" width="30.28515625" style="256" customWidth="1"/>
    <col min="44" max="44" width="45.5703125" style="256" customWidth="1"/>
    <col min="45"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228.42578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155</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5.2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105.7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11.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196</v>
      </c>
      <c r="L9" s="124">
        <v>1</v>
      </c>
      <c r="M9" s="123" t="s">
        <v>115</v>
      </c>
      <c r="N9" s="125">
        <v>1</v>
      </c>
      <c r="O9" s="126" t="s">
        <v>116</v>
      </c>
      <c r="P9" s="12">
        <v>1</v>
      </c>
      <c r="Q9" s="12" t="s">
        <v>166</v>
      </c>
      <c r="R9" s="12" t="s">
        <v>47</v>
      </c>
      <c r="S9" s="199" t="s">
        <v>118</v>
      </c>
      <c r="T9" s="199" t="s">
        <v>119</v>
      </c>
      <c r="U9" s="199" t="s">
        <v>120</v>
      </c>
      <c r="V9" s="199" t="s">
        <v>121</v>
      </c>
      <c r="W9" s="199" t="s">
        <v>122</v>
      </c>
      <c r="X9" s="14" t="s">
        <v>167</v>
      </c>
      <c r="Y9" s="123" t="s">
        <v>124</v>
      </c>
      <c r="Z9" s="124">
        <v>0.216</v>
      </c>
      <c r="AA9" s="123" t="s">
        <v>125</v>
      </c>
      <c r="AB9" s="124">
        <v>0.75</v>
      </c>
      <c r="AC9" s="126" t="s">
        <v>126</v>
      </c>
      <c r="AD9" s="127" t="s">
        <v>170</v>
      </c>
      <c r="AE9" s="15"/>
      <c r="AF9" s="15"/>
      <c r="AG9" s="12"/>
      <c r="AH9" s="12" t="s">
        <v>128</v>
      </c>
      <c r="AI9" s="12" t="s">
        <v>171</v>
      </c>
      <c r="AJ9" s="127" t="s">
        <v>172</v>
      </c>
      <c r="AK9" s="127" t="s">
        <v>173</v>
      </c>
      <c r="AL9" s="275" t="s">
        <v>154</v>
      </c>
      <c r="AM9" s="276" t="s">
        <v>150</v>
      </c>
      <c r="AN9" s="277" t="s">
        <v>144</v>
      </c>
      <c r="AO9" s="278" t="s">
        <v>197</v>
      </c>
      <c r="AP9" s="279" t="s">
        <v>175</v>
      </c>
      <c r="AQ9" s="280" t="s">
        <v>190</v>
      </c>
      <c r="AR9" s="279" t="s">
        <v>150</v>
      </c>
      <c r="AS9" s="282" t="s">
        <v>177</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13"/>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c r="I10" s="150"/>
      <c r="J10" s="122"/>
      <c r="K10" s="123"/>
      <c r="L10" s="118"/>
      <c r="M10" s="123"/>
      <c r="N10" s="125"/>
      <c r="O10" s="126"/>
      <c r="P10" s="12">
        <v>2</v>
      </c>
      <c r="Q10" s="12" t="s">
        <v>198</v>
      </c>
      <c r="R10" s="12" t="s">
        <v>47</v>
      </c>
      <c r="S10" s="199" t="s">
        <v>118</v>
      </c>
      <c r="T10" s="199" t="s">
        <v>119</v>
      </c>
      <c r="U10" s="199" t="s">
        <v>120</v>
      </c>
      <c r="V10" s="199" t="s">
        <v>121</v>
      </c>
      <c r="W10" s="199" t="s">
        <v>122</v>
      </c>
      <c r="X10" s="14" t="s">
        <v>179</v>
      </c>
      <c r="Y10" s="123"/>
      <c r="Z10" s="118"/>
      <c r="AA10" s="123"/>
      <c r="AB10" s="118"/>
      <c r="AC10" s="126"/>
      <c r="AD10" s="128"/>
      <c r="AE10" s="15"/>
      <c r="AF10" s="15"/>
      <c r="AG10" s="12"/>
      <c r="AH10" s="12"/>
      <c r="AI10" s="12"/>
      <c r="AJ10" s="128"/>
      <c r="AK10" s="128"/>
      <c r="AL10" s="275"/>
      <c r="AM10" s="276"/>
      <c r="AN10" s="277"/>
      <c r="AO10" s="278"/>
      <c r="AP10" s="279" t="s">
        <v>175</v>
      </c>
      <c r="AQ10" s="280" t="s">
        <v>190</v>
      </c>
      <c r="AR10" s="279" t="s">
        <v>150</v>
      </c>
      <c r="AS10" s="282" t="s">
        <v>180</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c r="I11" s="150"/>
      <c r="J11" s="122"/>
      <c r="K11" s="123"/>
      <c r="L11" s="118"/>
      <c r="M11" s="123"/>
      <c r="N11" s="125"/>
      <c r="O11" s="126"/>
      <c r="P11" s="12">
        <v>3</v>
      </c>
      <c r="Q11" s="12" t="s">
        <v>199</v>
      </c>
      <c r="R11" s="12" t="s">
        <v>47</v>
      </c>
      <c r="S11" s="199" t="s">
        <v>118</v>
      </c>
      <c r="T11" s="199" t="s">
        <v>119</v>
      </c>
      <c r="U11" s="199" t="s">
        <v>120</v>
      </c>
      <c r="V11" s="199" t="s">
        <v>121</v>
      </c>
      <c r="W11" s="199" t="s">
        <v>122</v>
      </c>
      <c r="X11" s="14" t="s">
        <v>182</v>
      </c>
      <c r="Y11" s="123"/>
      <c r="Z11" s="118"/>
      <c r="AA11" s="123"/>
      <c r="AB11" s="118"/>
      <c r="AC11" s="126"/>
      <c r="AD11" s="128"/>
      <c r="AE11" s="15"/>
      <c r="AF11" s="15"/>
      <c r="AG11" s="12"/>
      <c r="AH11" s="12"/>
      <c r="AI11" s="12"/>
      <c r="AJ11" s="129"/>
      <c r="AK11" s="129"/>
      <c r="AL11" s="275"/>
      <c r="AM11" s="276"/>
      <c r="AN11" s="277"/>
      <c r="AO11" s="278"/>
      <c r="AP11" s="279" t="s">
        <v>175</v>
      </c>
      <c r="AQ11" s="280" t="s">
        <v>190</v>
      </c>
      <c r="AR11" s="279" t="s">
        <v>150</v>
      </c>
      <c r="AS11" s="282" t="s">
        <v>183</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12" t="s">
        <v>184</v>
      </c>
      <c r="R12" s="12" t="s">
        <v>21</v>
      </c>
      <c r="S12" s="199" t="s">
        <v>137</v>
      </c>
      <c r="T12" s="199" t="s">
        <v>119</v>
      </c>
      <c r="U12" s="199" t="s">
        <v>120</v>
      </c>
      <c r="V12" s="199" t="s">
        <v>138</v>
      </c>
      <c r="W12" s="199" t="s">
        <v>122</v>
      </c>
      <c r="X12" s="14" t="s">
        <v>200</v>
      </c>
      <c r="Y12" s="123"/>
      <c r="Z12" s="118"/>
      <c r="AA12" s="123"/>
      <c r="AB12" s="118"/>
      <c r="AC12" s="126"/>
      <c r="AD12" s="128"/>
      <c r="AE12" s="15"/>
      <c r="AF12" s="15"/>
      <c r="AG12" s="12"/>
      <c r="AH12" s="12"/>
      <c r="AI12" s="12"/>
      <c r="AJ12" s="127"/>
      <c r="AK12" s="127"/>
      <c r="AL12" s="275"/>
      <c r="AM12" s="276"/>
      <c r="AN12" s="277"/>
      <c r="AO12" s="278"/>
      <c r="AP12" s="279"/>
      <c r="AQ12" s="280" t="s">
        <v>190</v>
      </c>
      <c r="AR12" s="279"/>
      <c r="AS12" s="282" t="s">
        <v>185</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23"/>
      <c r="Z13" s="118"/>
      <c r="AA13" s="123"/>
      <c r="AB13" s="118"/>
      <c r="AC13" s="126"/>
      <c r="AD13" s="128"/>
      <c r="AE13" s="15"/>
      <c r="AF13" s="15"/>
      <c r="AG13" s="12"/>
      <c r="AH13" s="12"/>
      <c r="AI13" s="12"/>
      <c r="AJ13" s="128"/>
      <c r="AK13" s="128"/>
      <c r="AL13" s="275"/>
      <c r="AM13" s="276"/>
      <c r="AN13" s="277"/>
      <c r="AO13" s="278"/>
      <c r="AP13" s="279" t="s">
        <v>190</v>
      </c>
      <c r="AQ13" s="280" t="s">
        <v>190</v>
      </c>
      <c r="AR13" s="279" t="s">
        <v>190</v>
      </c>
      <c r="AS13" s="282" t="s">
        <v>190</v>
      </c>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c r="I14" s="151"/>
      <c r="J14" s="122"/>
      <c r="K14" s="123"/>
      <c r="L14" s="118"/>
      <c r="M14" s="123"/>
      <c r="N14" s="125"/>
      <c r="O14" s="126"/>
      <c r="P14" s="12">
        <v>6</v>
      </c>
      <c r="Q14" s="12"/>
      <c r="R14" s="12" t="s">
        <v>186</v>
      </c>
      <c r="S14" s="199"/>
      <c r="T14" s="199"/>
      <c r="U14" s="199"/>
      <c r="V14" s="199"/>
      <c r="W14" s="199"/>
      <c r="X14" s="14"/>
      <c r="Y14" s="123"/>
      <c r="Z14" s="118"/>
      <c r="AA14" s="123"/>
      <c r="AB14" s="118"/>
      <c r="AC14" s="126"/>
      <c r="AD14" s="129"/>
      <c r="AE14" s="15"/>
      <c r="AF14" s="15"/>
      <c r="AG14" s="12"/>
      <c r="AH14" s="12"/>
      <c r="AI14" s="12"/>
      <c r="AJ14" s="129"/>
      <c r="AK14" s="129"/>
      <c r="AL14" s="283"/>
      <c r="AM14" s="284"/>
      <c r="AN14" s="277"/>
      <c r="AO14" s="285"/>
      <c r="AP14" s="279" t="s">
        <v>190</v>
      </c>
      <c r="AQ14" s="280" t="s">
        <v>190</v>
      </c>
      <c r="AR14" s="279" t="s">
        <v>190</v>
      </c>
      <c r="AS14" s="282" t="s">
        <v>190</v>
      </c>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L15" s="287"/>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17:AS23"/>
    <mergeCell ref="AT21:BA22"/>
    <mergeCell ref="AT23:BA23"/>
    <mergeCell ref="AB9:AB14"/>
    <mergeCell ref="AC9:AC14"/>
    <mergeCell ref="AJ9:AJ11"/>
    <mergeCell ref="AK9:AK11"/>
    <mergeCell ref="AJ12:AJ14"/>
    <mergeCell ref="AK12:AK14"/>
    <mergeCell ref="AO9:AO14"/>
    <mergeCell ref="AL9:AL14"/>
    <mergeCell ref="AM9:AM14"/>
    <mergeCell ref="AN9:AN14"/>
    <mergeCell ref="O9:O14"/>
    <mergeCell ref="Y9:Y14"/>
    <mergeCell ref="Z9:Z14"/>
    <mergeCell ref="AA9:AA14"/>
    <mergeCell ref="AD9:AD14"/>
    <mergeCell ref="N9:N14"/>
    <mergeCell ref="A9:A14"/>
    <mergeCell ref="B9:B14"/>
    <mergeCell ref="C9:C14"/>
    <mergeCell ref="D9:D14"/>
    <mergeCell ref="E9:E14"/>
    <mergeCell ref="F9:F14"/>
    <mergeCell ref="G9:G14"/>
    <mergeCell ref="I9:I14"/>
    <mergeCell ref="J9:J14"/>
    <mergeCell ref="K9:K14"/>
    <mergeCell ref="L9:L14"/>
    <mergeCell ref="M9:M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G7:G8"/>
    <mergeCell ref="H7:H8"/>
    <mergeCell ref="A7:A8"/>
    <mergeCell ref="B7:B8"/>
    <mergeCell ref="C7:C8"/>
    <mergeCell ref="D7:D8"/>
    <mergeCell ref="E7:E8"/>
    <mergeCell ref="F7:F8"/>
    <mergeCell ref="AD6:AD8"/>
    <mergeCell ref="AE6:AG7"/>
    <mergeCell ref="AH6:AI7"/>
    <mergeCell ref="AJ6:AJ8"/>
    <mergeCell ref="AK6:AK8"/>
    <mergeCell ref="C1:D1"/>
    <mergeCell ref="AJ1:AK1"/>
    <mergeCell ref="C2:D2"/>
    <mergeCell ref="AJ2:AK2"/>
    <mergeCell ref="E1:AF1"/>
    <mergeCell ref="AG1:AI1"/>
    <mergeCell ref="E2:AF2"/>
    <mergeCell ref="AG2:AI2"/>
    <mergeCell ref="AL1:AM2"/>
    <mergeCell ref="AO1:AY1"/>
    <mergeCell ref="AO2:AY2"/>
    <mergeCell ref="AT4:BA4"/>
    <mergeCell ref="AL5:AS5"/>
    <mergeCell ref="AT5:BA7"/>
    <mergeCell ref="AL6:AS6"/>
    <mergeCell ref="AL7:AO7"/>
    <mergeCell ref="AP7:AS7"/>
  </mergeCells>
  <conditionalFormatting sqref="K9">
    <cfRule type="cellIs" dxfId="1409" priority="34" operator="equal">
      <formula>"Muy Baja"</formula>
    </cfRule>
    <cfRule type="cellIs" dxfId="1408" priority="33" operator="equal">
      <formula>"Baja"</formula>
    </cfRule>
    <cfRule type="cellIs" dxfId="1407" priority="32" operator="equal">
      <formula>"Media"</formula>
    </cfRule>
    <cfRule type="cellIs" dxfId="1406" priority="31" operator="equal">
      <formula>"Alta"</formula>
    </cfRule>
    <cfRule type="cellIs" dxfId="1405" priority="30" operator="equal">
      <formula>"Muy Alta"</formula>
    </cfRule>
  </conditionalFormatting>
  <conditionalFormatting sqref="M9">
    <cfRule type="cellIs" dxfId="1404" priority="29" operator="equal">
      <formula>"Leve"</formula>
    </cfRule>
    <cfRule type="cellIs" dxfId="1403" priority="28" operator="equal">
      <formula>"Menor"</formula>
    </cfRule>
    <cfRule type="cellIs" dxfId="1402" priority="27" operator="equal">
      <formula>"Moderado"</formula>
    </cfRule>
    <cfRule type="cellIs" dxfId="1401" priority="26" operator="equal">
      <formula>"Mayor"</formula>
    </cfRule>
    <cfRule type="cellIs" dxfId="1400" priority="25" operator="equal">
      <formula>"Catastrófico"</formula>
    </cfRule>
  </conditionalFormatting>
  <conditionalFormatting sqref="O9">
    <cfRule type="cellIs" dxfId="1399" priority="21" operator="equal">
      <formula>"Extremo"</formula>
    </cfRule>
    <cfRule type="cellIs" dxfId="1398" priority="24" operator="equal">
      <formula>"Bajo"</formula>
    </cfRule>
    <cfRule type="cellIs" dxfId="1397" priority="23" operator="equal">
      <formula>"Moderado"</formula>
    </cfRule>
    <cfRule type="cellIs" dxfId="1396" priority="22" operator="equal">
      <formula>"Alto"</formula>
    </cfRule>
  </conditionalFormatting>
  <conditionalFormatting sqref="Y9">
    <cfRule type="cellIs" dxfId="1395" priority="20" operator="equal">
      <formula>"Muy Baja"</formula>
    </cfRule>
    <cfRule type="cellIs" dxfId="1394" priority="16" operator="equal">
      <formula>"Muy Alta"</formula>
    </cfRule>
    <cfRule type="cellIs" dxfId="1393" priority="17" operator="equal">
      <formula>"Alta"</formula>
    </cfRule>
    <cfRule type="cellIs" dxfId="1392" priority="18" operator="equal">
      <formula>"Media"</formula>
    </cfRule>
    <cfRule type="cellIs" dxfId="1391" priority="19" operator="equal">
      <formula>"Baja"</formula>
    </cfRule>
  </conditionalFormatting>
  <conditionalFormatting sqref="AA9">
    <cfRule type="cellIs" dxfId="1390" priority="15" operator="equal">
      <formula>"Leve"</formula>
    </cfRule>
    <cfRule type="cellIs" dxfId="1389" priority="14" operator="equal">
      <formula>"Menor"</formula>
    </cfRule>
    <cfRule type="cellIs" dxfId="1388" priority="13" operator="equal">
      <formula>"Moderado"</formula>
    </cfRule>
    <cfRule type="cellIs" dxfId="1387" priority="12" operator="equal">
      <formula>"Mayor"</formula>
    </cfRule>
    <cfRule type="cellIs" dxfId="1386" priority="11" operator="equal">
      <formula>"Catastrófico"</formula>
    </cfRule>
  </conditionalFormatting>
  <conditionalFormatting sqref="AC9">
    <cfRule type="cellIs" dxfId="1385" priority="10" operator="equal">
      <formula>"Bajo"</formula>
    </cfRule>
    <cfRule type="cellIs" dxfId="1384" priority="9" operator="equal">
      <formula>"Moderado"</formula>
    </cfRule>
    <cfRule type="cellIs" dxfId="1383" priority="8" operator="equal">
      <formula>"Alto"</formula>
    </cfRule>
    <cfRule type="cellIs" dxfId="1382" priority="7" operator="equal">
      <formula>"Extremo"</formula>
    </cfRule>
  </conditionalFormatting>
  <conditionalFormatting sqref="AT9:AT14 AV9:AV14 AX9:AX14">
    <cfRule type="cellIs" dxfId="1381" priority="6" operator="equal">
      <formula>0</formula>
    </cfRule>
    <cfRule type="cellIs" dxfId="1380" priority="5" operator="equal">
      <formula>50</formula>
    </cfRule>
    <cfRule type="cellIs" dxfId="1379" priority="4" operator="equal">
      <formula>100</formula>
    </cfRule>
  </conditionalFormatting>
  <conditionalFormatting sqref="AU9:AU14 AW9:AW14 BJ9:BJ14 AY9:AZ256 BJ17:BJ23 AT23">
    <cfRule type="containsText" dxfId="1378" priority="2" operator="containsText" text="BUENO">
      <formula>NOT(ISERROR(SEARCH("BUENO",AT9)))</formula>
    </cfRule>
    <cfRule type="containsText" dxfId="1377" priority="3" operator="containsText" text="MALO">
      <formula>NOT(ISERROR(SEARCH("MALO",AT9)))</formula>
    </cfRule>
    <cfRule type="containsText" dxfId="1376" priority="1" operator="containsText" text="REGULAR">
      <formula>NOT(ISERROR(SEARCH("REGULAR",AT9)))</formula>
    </cfRule>
  </conditionalFormatting>
  <dataValidations count="4">
    <dataValidation operator="notEqual" allowBlank="1" showInputMessage="1" showErrorMessage="1" sqref="AU9:AU14 AW9:AW14" xr:uid="{8476306E-D52B-4A2C-810C-614482DFCB38}"/>
    <dataValidation type="list" errorStyle="information" operator="notEqual" allowBlank="1" showInputMessage="1" showErrorMessage="1" errorTitle="OPORTUNIDAD" error="No es opcion valida" sqref="AX9:AX14" xr:uid="{F6ACE1A2-F66B-4937-BEF8-E63948D7EE21}">
      <formula1>"BUENO,REGULAR,MALO,NO APLICA"</formula1>
    </dataValidation>
    <dataValidation type="list" operator="notEqual" allowBlank="1" showInputMessage="1" showErrorMessage="1" sqref="AT9:AT14" xr:uid="{107A3B0C-DB08-4510-B8D3-89A7380F8A9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B3C60ACC-3DC0-4430-979F-41B6D6F05735}">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294"/>
  <sheetViews>
    <sheetView showGridLines="0" topLeftCell="D1" zoomScale="50" zoomScaleNormal="50" workbookViewId="0">
      <selection activeCell="O9" sqref="O9:O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60.1406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97.42578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31.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97.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38.2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10.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124</v>
      </c>
      <c r="L9" s="124">
        <v>0.4</v>
      </c>
      <c r="M9" s="123" t="s">
        <v>125</v>
      </c>
      <c r="N9" s="125">
        <v>0.8</v>
      </c>
      <c r="O9" s="126" t="s">
        <v>126</v>
      </c>
      <c r="P9" s="12">
        <v>1</v>
      </c>
      <c r="Q9" s="12" t="s">
        <v>201</v>
      </c>
      <c r="R9" s="12" t="s">
        <v>47</v>
      </c>
      <c r="S9" s="199" t="s">
        <v>118</v>
      </c>
      <c r="T9" s="199" t="s">
        <v>119</v>
      </c>
      <c r="U9" s="199" t="s">
        <v>120</v>
      </c>
      <c r="V9" s="199" t="s">
        <v>121</v>
      </c>
      <c r="W9" s="199" t="s">
        <v>122</v>
      </c>
      <c r="X9" s="14" t="s">
        <v>167</v>
      </c>
      <c r="Y9" s="123" t="s">
        <v>168</v>
      </c>
      <c r="Z9" s="124">
        <v>8.6399999999999991E-2</v>
      </c>
      <c r="AA9" s="123" t="s">
        <v>169</v>
      </c>
      <c r="AB9" s="124">
        <v>0.60000000000000009</v>
      </c>
      <c r="AC9" s="126" t="s">
        <v>169</v>
      </c>
      <c r="AD9" s="127" t="s">
        <v>170</v>
      </c>
      <c r="AE9" s="15" t="s">
        <v>188</v>
      </c>
      <c r="AF9" s="15" t="s">
        <v>188</v>
      </c>
      <c r="AG9" s="12" t="s">
        <v>188</v>
      </c>
      <c r="AH9" s="12" t="s">
        <v>128</v>
      </c>
      <c r="AI9" s="12" t="s">
        <v>171</v>
      </c>
      <c r="AJ9" s="127" t="s">
        <v>172</v>
      </c>
      <c r="AK9" s="127" t="s">
        <v>173</v>
      </c>
      <c r="AL9" s="275" t="s">
        <v>154</v>
      </c>
      <c r="AM9" s="275" t="s">
        <v>150</v>
      </c>
      <c r="AN9" s="288" t="s">
        <v>144</v>
      </c>
      <c r="AO9" s="289" t="s">
        <v>202</v>
      </c>
      <c r="AP9" s="290" t="s">
        <v>175</v>
      </c>
      <c r="AQ9" s="291" t="s">
        <v>150</v>
      </c>
      <c r="AR9" s="290" t="s">
        <v>150</v>
      </c>
      <c r="AS9" s="292" t="s">
        <v>203</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71"/>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t="s">
        <v>188</v>
      </c>
      <c r="I10" s="150"/>
      <c r="J10" s="122"/>
      <c r="K10" s="123"/>
      <c r="L10" s="118"/>
      <c r="M10" s="123"/>
      <c r="N10" s="125"/>
      <c r="O10" s="126"/>
      <c r="P10" s="12">
        <v>2</v>
      </c>
      <c r="Q10" s="12" t="s">
        <v>204</v>
      </c>
      <c r="R10" s="12" t="s">
        <v>47</v>
      </c>
      <c r="S10" s="199" t="s">
        <v>118</v>
      </c>
      <c r="T10" s="199" t="s">
        <v>119</v>
      </c>
      <c r="U10" s="199" t="s">
        <v>120</v>
      </c>
      <c r="V10" s="199" t="s">
        <v>121</v>
      </c>
      <c r="W10" s="199" t="s">
        <v>122</v>
      </c>
      <c r="X10" s="14" t="s">
        <v>179</v>
      </c>
      <c r="Y10" s="123"/>
      <c r="Z10" s="118"/>
      <c r="AA10" s="123"/>
      <c r="AB10" s="118"/>
      <c r="AC10" s="126"/>
      <c r="AD10" s="128"/>
      <c r="AE10" s="15" t="s">
        <v>188</v>
      </c>
      <c r="AF10" s="15" t="s">
        <v>188</v>
      </c>
      <c r="AG10" s="12" t="s">
        <v>188</v>
      </c>
      <c r="AH10" s="12" t="s">
        <v>188</v>
      </c>
      <c r="AI10" s="12" t="s">
        <v>188</v>
      </c>
      <c r="AJ10" s="128"/>
      <c r="AK10" s="128"/>
      <c r="AL10" s="275"/>
      <c r="AM10" s="275"/>
      <c r="AN10" s="288"/>
      <c r="AO10" s="289"/>
      <c r="AP10" s="290" t="s">
        <v>175</v>
      </c>
      <c r="AQ10" s="291" t="s">
        <v>150</v>
      </c>
      <c r="AR10" s="290" t="s">
        <v>150</v>
      </c>
      <c r="AS10" s="292" t="s">
        <v>205</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13"/>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t="s">
        <v>188</v>
      </c>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t="s">
        <v>188</v>
      </c>
      <c r="AF11" s="15" t="s">
        <v>188</v>
      </c>
      <c r="AG11" s="12" t="s">
        <v>188</v>
      </c>
      <c r="AH11" s="12" t="s">
        <v>188</v>
      </c>
      <c r="AI11" s="12" t="s">
        <v>188</v>
      </c>
      <c r="AJ11" s="129"/>
      <c r="AK11" s="129"/>
      <c r="AL11" s="275"/>
      <c r="AM11" s="275"/>
      <c r="AN11" s="288"/>
      <c r="AO11" s="289"/>
      <c r="AP11" s="290" t="s">
        <v>175</v>
      </c>
      <c r="AQ11" s="291" t="s">
        <v>150</v>
      </c>
      <c r="AR11" s="290" t="s">
        <v>150</v>
      </c>
      <c r="AS11" s="292" t="s">
        <v>206</v>
      </c>
      <c r="AT11" s="45" t="s">
        <v>241</v>
      </c>
      <c r="AU11" s="45" t="str">
        <f t="shared" si="0"/>
        <v>BUENO</v>
      </c>
      <c r="AV11" s="45" t="s">
        <v>144</v>
      </c>
      <c r="AW11" s="45" t="str">
        <f t="shared" si="1"/>
        <v>BUENO</v>
      </c>
      <c r="AX11" s="45" t="s">
        <v>144</v>
      </c>
      <c r="AY11" s="45" t="str">
        <f t="shared" si="2"/>
        <v>BUENO</v>
      </c>
      <c r="AZ11" s="68" t="str">
        <f t="shared" si="3"/>
        <v>BUENO</v>
      </c>
      <c r="BA11" s="271" t="s">
        <v>244</v>
      </c>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t="s">
        <v>188</v>
      </c>
      <c r="I12" s="150"/>
      <c r="J12" s="122"/>
      <c r="K12" s="123"/>
      <c r="L12" s="118"/>
      <c r="M12" s="123"/>
      <c r="N12" s="125"/>
      <c r="O12" s="126"/>
      <c r="P12" s="12">
        <v>4</v>
      </c>
      <c r="Q12" s="12" t="s">
        <v>207</v>
      </c>
      <c r="R12" s="12" t="s">
        <v>21</v>
      </c>
      <c r="S12" s="199" t="s">
        <v>137</v>
      </c>
      <c r="T12" s="199" t="s">
        <v>119</v>
      </c>
      <c r="U12" s="199" t="s">
        <v>120</v>
      </c>
      <c r="V12" s="199" t="s">
        <v>138</v>
      </c>
      <c r="W12" s="199" t="s">
        <v>122</v>
      </c>
      <c r="X12" s="14" t="s">
        <v>171</v>
      </c>
      <c r="Y12" s="123"/>
      <c r="Z12" s="118"/>
      <c r="AA12" s="123"/>
      <c r="AB12" s="118"/>
      <c r="AC12" s="126"/>
      <c r="AD12" s="128"/>
      <c r="AE12" s="15" t="s">
        <v>188</v>
      </c>
      <c r="AF12" s="15" t="s">
        <v>188</v>
      </c>
      <c r="AG12" s="12" t="s">
        <v>188</v>
      </c>
      <c r="AH12" s="12" t="s">
        <v>188</v>
      </c>
      <c r="AI12" s="12" t="s">
        <v>188</v>
      </c>
      <c r="AJ12" s="127" t="s">
        <v>188</v>
      </c>
      <c r="AK12" s="127" t="s">
        <v>188</v>
      </c>
      <c r="AL12" s="275"/>
      <c r="AM12" s="275"/>
      <c r="AN12" s="288"/>
      <c r="AO12" s="289"/>
      <c r="AP12" s="290"/>
      <c r="AQ12" s="291"/>
      <c r="AR12" s="290"/>
      <c r="AS12" s="292" t="s">
        <v>208</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t="s">
        <v>188</v>
      </c>
      <c r="I13" s="150"/>
      <c r="J13" s="122"/>
      <c r="K13" s="123"/>
      <c r="L13" s="118"/>
      <c r="M13" s="123"/>
      <c r="N13" s="125"/>
      <c r="O13" s="126"/>
      <c r="P13" s="12">
        <v>5</v>
      </c>
      <c r="Q13" s="12" t="s">
        <v>188</v>
      </c>
      <c r="R13" s="12" t="s">
        <v>186</v>
      </c>
      <c r="S13" s="199" t="s">
        <v>188</v>
      </c>
      <c r="T13" s="199" t="s">
        <v>188</v>
      </c>
      <c r="U13" s="199" t="s">
        <v>188</v>
      </c>
      <c r="V13" s="199" t="s">
        <v>188</v>
      </c>
      <c r="W13" s="199" t="s">
        <v>188</v>
      </c>
      <c r="X13" s="14" t="s">
        <v>188</v>
      </c>
      <c r="Y13" s="123"/>
      <c r="Z13" s="118"/>
      <c r="AA13" s="123"/>
      <c r="AB13" s="118"/>
      <c r="AC13" s="126"/>
      <c r="AD13" s="128"/>
      <c r="AE13" s="15" t="s">
        <v>188</v>
      </c>
      <c r="AF13" s="15" t="s">
        <v>188</v>
      </c>
      <c r="AG13" s="12" t="s">
        <v>188</v>
      </c>
      <c r="AH13" s="12"/>
      <c r="AI13" s="12"/>
      <c r="AJ13" s="128"/>
      <c r="AK13" s="128"/>
      <c r="AL13" s="275"/>
      <c r="AM13" s="275"/>
      <c r="AN13" s="288"/>
      <c r="AO13" s="289"/>
      <c r="AP13" s="290" t="s">
        <v>190</v>
      </c>
      <c r="AQ13" s="291" t="s">
        <v>190</v>
      </c>
      <c r="AR13" s="290" t="s">
        <v>190</v>
      </c>
      <c r="AS13" s="292" t="s">
        <v>190</v>
      </c>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t="s">
        <v>188</v>
      </c>
      <c r="I14" s="151"/>
      <c r="J14" s="122"/>
      <c r="K14" s="123"/>
      <c r="L14" s="118"/>
      <c r="M14" s="123"/>
      <c r="N14" s="125"/>
      <c r="O14" s="126"/>
      <c r="P14" s="12">
        <v>6</v>
      </c>
      <c r="Q14" s="12" t="s">
        <v>188</v>
      </c>
      <c r="R14" s="12" t="s">
        <v>186</v>
      </c>
      <c r="S14" s="199" t="s">
        <v>188</v>
      </c>
      <c r="T14" s="199" t="s">
        <v>188</v>
      </c>
      <c r="U14" s="199" t="s">
        <v>188</v>
      </c>
      <c r="V14" s="199" t="s">
        <v>188</v>
      </c>
      <c r="W14" s="199" t="s">
        <v>188</v>
      </c>
      <c r="X14" s="14" t="s">
        <v>188</v>
      </c>
      <c r="Y14" s="123"/>
      <c r="Z14" s="118"/>
      <c r="AA14" s="123"/>
      <c r="AB14" s="118"/>
      <c r="AC14" s="126"/>
      <c r="AD14" s="129"/>
      <c r="AE14" s="15" t="s">
        <v>188</v>
      </c>
      <c r="AF14" s="15" t="s">
        <v>188</v>
      </c>
      <c r="AG14" s="12" t="s">
        <v>188</v>
      </c>
      <c r="AH14" s="12"/>
      <c r="AI14" s="12"/>
      <c r="AJ14" s="129"/>
      <c r="AK14" s="129"/>
      <c r="AL14" s="283"/>
      <c r="AM14" s="283"/>
      <c r="AN14" s="288"/>
      <c r="AO14" s="293"/>
      <c r="AP14" s="290" t="s">
        <v>190</v>
      </c>
      <c r="AQ14" s="291" t="s">
        <v>190</v>
      </c>
      <c r="AR14" s="290" t="s">
        <v>190</v>
      </c>
      <c r="AS14" s="292" t="s">
        <v>190</v>
      </c>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formatCells="0" formatColumns="0"/>
  <mergeCells count="77">
    <mergeCell ref="AL6:AS6"/>
    <mergeCell ref="AL7:AO7"/>
    <mergeCell ref="AP7:AS7"/>
    <mergeCell ref="AL9:AL14"/>
    <mergeCell ref="AM9:AM14"/>
    <mergeCell ref="AN9:AN14"/>
    <mergeCell ref="AL17:AS23"/>
    <mergeCell ref="AT21:BA22"/>
    <mergeCell ref="AT23:BA23"/>
    <mergeCell ref="AK9:AK11"/>
    <mergeCell ref="AJ12:AJ14"/>
    <mergeCell ref="AK12:AK14"/>
    <mergeCell ref="AO9:AO14"/>
    <mergeCell ref="A9:A14"/>
    <mergeCell ref="AB9:AB14"/>
    <mergeCell ref="AC9:AC14"/>
    <mergeCell ref="AD9:AD14"/>
    <mergeCell ref="AJ9:AJ11"/>
    <mergeCell ref="Y9:Y14"/>
    <mergeCell ref="Z9:Z14"/>
    <mergeCell ref="AA9:AA14"/>
    <mergeCell ref="I9:I14"/>
    <mergeCell ref="J9:J14"/>
    <mergeCell ref="K9:K14"/>
    <mergeCell ref="L9:L14"/>
    <mergeCell ref="M9:M14"/>
    <mergeCell ref="N9:N14"/>
    <mergeCell ref="B9:B14"/>
    <mergeCell ref="C9:C14"/>
    <mergeCell ref="X7:X8"/>
    <mergeCell ref="I7:I8"/>
    <mergeCell ref="J7:J8"/>
    <mergeCell ref="A7:A8"/>
    <mergeCell ref="B7:B8"/>
    <mergeCell ref="C7:C8"/>
    <mergeCell ref="D7:D8"/>
    <mergeCell ref="E7:E8"/>
    <mergeCell ref="H7:H8"/>
    <mergeCell ref="Q7:Q8"/>
    <mergeCell ref="R7:R8"/>
    <mergeCell ref="S7:W7"/>
    <mergeCell ref="D9:D14"/>
    <mergeCell ref="E9:E14"/>
    <mergeCell ref="F9:F14"/>
    <mergeCell ref="G9:G14"/>
    <mergeCell ref="G7:G8"/>
    <mergeCell ref="F7:F8"/>
    <mergeCell ref="O9:O14"/>
    <mergeCell ref="K6:O7"/>
    <mergeCell ref="P6:X6"/>
    <mergeCell ref="AL1:AM2"/>
    <mergeCell ref="AO1:AY1"/>
    <mergeCell ref="AO2:AY2"/>
    <mergeCell ref="AT4:BA4"/>
    <mergeCell ref="AL5:AS5"/>
    <mergeCell ref="AT5:BA7"/>
    <mergeCell ref="Y6:AC7"/>
    <mergeCell ref="AD6:AD8"/>
    <mergeCell ref="AE6:AG7"/>
    <mergeCell ref="AH6:AI7"/>
    <mergeCell ref="AJ6:AJ8"/>
    <mergeCell ref="AK6:AK8"/>
    <mergeCell ref="P7:P8"/>
    <mergeCell ref="C1:D1"/>
    <mergeCell ref="AJ1:AK1"/>
    <mergeCell ref="C2:D2"/>
    <mergeCell ref="AJ2:AK2"/>
    <mergeCell ref="E1:AF1"/>
    <mergeCell ref="AG1:AI1"/>
    <mergeCell ref="E2:AF2"/>
    <mergeCell ref="AG2:AI2"/>
    <mergeCell ref="AJ3:AK3"/>
    <mergeCell ref="A5:J6"/>
    <mergeCell ref="K5:AK5"/>
    <mergeCell ref="A3:B3"/>
    <mergeCell ref="C4:D4"/>
    <mergeCell ref="E4:AG4"/>
  </mergeCells>
  <conditionalFormatting sqref="K9">
    <cfRule type="cellIs" dxfId="1375" priority="34" operator="equal">
      <formula>"Muy Baja"</formula>
    </cfRule>
    <cfRule type="cellIs" dxfId="1374" priority="33" operator="equal">
      <formula>"Baja"</formula>
    </cfRule>
    <cfRule type="cellIs" dxfId="1373" priority="32" operator="equal">
      <formula>"Media"</formula>
    </cfRule>
    <cfRule type="cellIs" dxfId="1372" priority="31" operator="equal">
      <formula>"Alta"</formula>
    </cfRule>
    <cfRule type="cellIs" dxfId="1371" priority="30" operator="equal">
      <formula>"Muy Alta"</formula>
    </cfRule>
  </conditionalFormatting>
  <conditionalFormatting sqref="M9">
    <cfRule type="cellIs" dxfId="1370" priority="29" operator="equal">
      <formula>"Leve"</formula>
    </cfRule>
    <cfRule type="cellIs" dxfId="1369" priority="28" operator="equal">
      <formula>"Menor"</formula>
    </cfRule>
    <cfRule type="cellIs" dxfId="1368" priority="27" operator="equal">
      <formula>"Moderado"</formula>
    </cfRule>
    <cfRule type="cellIs" dxfId="1367" priority="26" operator="equal">
      <formula>"Mayor"</formula>
    </cfRule>
    <cfRule type="cellIs" dxfId="1366" priority="25" operator="equal">
      <formula>"Catastrófico"</formula>
    </cfRule>
  </conditionalFormatting>
  <conditionalFormatting sqref="O9">
    <cfRule type="cellIs" dxfId="1365" priority="21" operator="equal">
      <formula>"Extremo"</formula>
    </cfRule>
    <cfRule type="cellIs" dxfId="1364" priority="24" operator="equal">
      <formula>"Bajo"</formula>
    </cfRule>
    <cfRule type="cellIs" dxfId="1363" priority="23" operator="equal">
      <formula>"Moderado"</formula>
    </cfRule>
    <cfRule type="cellIs" dxfId="1362" priority="22" operator="equal">
      <formula>"Alto"</formula>
    </cfRule>
  </conditionalFormatting>
  <conditionalFormatting sqref="Y9">
    <cfRule type="cellIs" dxfId="1361" priority="20" operator="equal">
      <formula>"Muy Baja"</formula>
    </cfRule>
    <cfRule type="cellIs" dxfId="1360" priority="16" operator="equal">
      <formula>"Muy Alta"</formula>
    </cfRule>
    <cfRule type="cellIs" dxfId="1359" priority="17" operator="equal">
      <formula>"Alta"</formula>
    </cfRule>
    <cfRule type="cellIs" dxfId="1358" priority="18" operator="equal">
      <formula>"Media"</formula>
    </cfRule>
    <cfRule type="cellIs" dxfId="1357" priority="19" operator="equal">
      <formula>"Baja"</formula>
    </cfRule>
  </conditionalFormatting>
  <conditionalFormatting sqref="AA9">
    <cfRule type="cellIs" dxfId="1356" priority="15" operator="equal">
      <formula>"Leve"</formula>
    </cfRule>
    <cfRule type="cellIs" dxfId="1355" priority="14" operator="equal">
      <formula>"Menor"</formula>
    </cfRule>
    <cfRule type="cellIs" dxfId="1354" priority="13" operator="equal">
      <formula>"Moderado"</formula>
    </cfRule>
    <cfRule type="cellIs" dxfId="1353" priority="12" operator="equal">
      <formula>"Mayor"</formula>
    </cfRule>
    <cfRule type="cellIs" dxfId="1352" priority="11" operator="equal">
      <formula>"Catastrófico"</formula>
    </cfRule>
  </conditionalFormatting>
  <conditionalFormatting sqref="AC9">
    <cfRule type="cellIs" dxfId="1351" priority="10" operator="equal">
      <formula>"Bajo"</formula>
    </cfRule>
    <cfRule type="cellIs" dxfId="1350" priority="9" operator="equal">
      <formula>"Moderado"</formula>
    </cfRule>
    <cfRule type="cellIs" dxfId="1349" priority="8" operator="equal">
      <formula>"Alto"</formula>
    </cfRule>
    <cfRule type="cellIs" dxfId="1348" priority="7" operator="equal">
      <formula>"Extremo"</formula>
    </cfRule>
  </conditionalFormatting>
  <conditionalFormatting sqref="AT9:AT14 AV9:AV14 AX9:AX14">
    <cfRule type="cellIs" dxfId="1347" priority="6" operator="equal">
      <formula>0</formula>
    </cfRule>
    <cfRule type="cellIs" dxfId="1346" priority="5" operator="equal">
      <formula>50</formula>
    </cfRule>
    <cfRule type="cellIs" dxfId="1345" priority="4" operator="equal">
      <formula>100</formula>
    </cfRule>
  </conditionalFormatting>
  <conditionalFormatting sqref="AU9:AU14 AW9:AW14 BJ9:BJ14 AY9:AZ256 BJ17:BJ23 AT23">
    <cfRule type="containsText" dxfId="1344" priority="2" operator="containsText" text="BUENO">
      <formula>NOT(ISERROR(SEARCH("BUENO",AT9)))</formula>
    </cfRule>
    <cfRule type="containsText" dxfId="1343" priority="3" operator="containsText" text="MALO">
      <formula>NOT(ISERROR(SEARCH("MALO",AT9)))</formula>
    </cfRule>
    <cfRule type="containsText" dxfId="1342" priority="1" operator="containsText" text="REGULAR">
      <formula>NOT(ISERROR(SEARCH("REGULAR",AT9)))</formula>
    </cfRule>
  </conditionalFormatting>
  <dataValidations count="4">
    <dataValidation operator="notEqual" allowBlank="1" showInputMessage="1" showErrorMessage="1" sqref="AU9:AU14 AW9:AW14" xr:uid="{F404C20F-053D-4C2C-A5C7-13472E9900EB}"/>
    <dataValidation type="list" errorStyle="information" operator="notEqual" allowBlank="1" showInputMessage="1" showErrorMessage="1" errorTitle="OPORTUNIDAD" error="No es opcion valida" sqref="AX9:AX14" xr:uid="{862A831E-783B-42EC-A792-5EBA56FCC91B}">
      <formula1>"BUENO,REGULAR,MALO,NO APLICA"</formula1>
    </dataValidation>
    <dataValidation type="list" operator="notEqual" allowBlank="1" showInputMessage="1" showErrorMessage="1" sqref="AT9:AT14" xr:uid="{56D62728-00EC-4619-8218-0B953F07758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24348C20-236A-431A-803C-937046BB471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294"/>
  <sheetViews>
    <sheetView showGridLines="0" zoomScale="60" zoomScaleNormal="60" workbookViewId="0">
      <selection activeCell="G7" sqref="G7:G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68"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63.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155</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82.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89.2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16.75" customHeight="1" thickBot="1" x14ac:dyDescent="0.25">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thickBot="1" x14ac:dyDescent="0.35">
      <c r="A9" s="118" t="s">
        <v>104</v>
      </c>
      <c r="B9" s="118" t="s">
        <v>159</v>
      </c>
      <c r="C9" s="118" t="s">
        <v>160</v>
      </c>
      <c r="D9" s="118" t="s">
        <v>161</v>
      </c>
      <c r="E9" s="118" t="s">
        <v>108</v>
      </c>
      <c r="F9" s="118" t="s">
        <v>162</v>
      </c>
      <c r="G9" s="118" t="s">
        <v>163</v>
      </c>
      <c r="H9" s="12" t="s">
        <v>164</v>
      </c>
      <c r="I9" s="149" t="s">
        <v>165</v>
      </c>
      <c r="J9" s="122" t="s">
        <v>113</v>
      </c>
      <c r="K9" s="123" t="s">
        <v>196</v>
      </c>
      <c r="L9" s="124">
        <v>1</v>
      </c>
      <c r="M9" s="123" t="s">
        <v>115</v>
      </c>
      <c r="N9" s="125">
        <v>1</v>
      </c>
      <c r="O9" s="126" t="s">
        <v>116</v>
      </c>
      <c r="P9" s="12">
        <v>1</v>
      </c>
      <c r="Q9" s="12" t="s">
        <v>209</v>
      </c>
      <c r="R9" s="12" t="s">
        <v>47</v>
      </c>
      <c r="S9" s="199" t="s">
        <v>118</v>
      </c>
      <c r="T9" s="199" t="s">
        <v>119</v>
      </c>
      <c r="U9" s="199" t="s">
        <v>120</v>
      </c>
      <c r="V9" s="199" t="s">
        <v>121</v>
      </c>
      <c r="W9" s="199" t="s">
        <v>122</v>
      </c>
      <c r="X9" s="14" t="s">
        <v>167</v>
      </c>
      <c r="Y9" s="123" t="s">
        <v>124</v>
      </c>
      <c r="Z9" s="124">
        <v>0.216</v>
      </c>
      <c r="AA9" s="123" t="s">
        <v>125</v>
      </c>
      <c r="AB9" s="124">
        <v>0.75</v>
      </c>
      <c r="AC9" s="126" t="s">
        <v>126</v>
      </c>
      <c r="AD9" s="127" t="s">
        <v>170</v>
      </c>
      <c r="AE9" s="15"/>
      <c r="AF9" s="15"/>
      <c r="AG9" s="12"/>
      <c r="AH9" s="12" t="s">
        <v>128</v>
      </c>
      <c r="AI9" s="12" t="s">
        <v>171</v>
      </c>
      <c r="AJ9" s="127" t="s">
        <v>172</v>
      </c>
      <c r="AK9" s="127" t="s">
        <v>173</v>
      </c>
      <c r="AL9" s="275" t="s">
        <v>154</v>
      </c>
      <c r="AM9" s="276" t="s">
        <v>190</v>
      </c>
      <c r="AN9" s="277" t="s">
        <v>144</v>
      </c>
      <c r="AO9" s="278" t="s">
        <v>210</v>
      </c>
      <c r="AP9" s="279" t="s">
        <v>175</v>
      </c>
      <c r="AQ9" s="280" t="s">
        <v>190</v>
      </c>
      <c r="AR9" s="279" t="s">
        <v>154</v>
      </c>
      <c r="AS9" s="281" t="s">
        <v>177</v>
      </c>
      <c r="AT9" s="45" t="s">
        <v>243</v>
      </c>
      <c r="AU9" s="45" t="str">
        <f>IF(AT9="Sí, Reporta evidencia y ES coherente","BUENO",IF(AT9="Sí y No reporta evidencia","REGULAR",IF(AT9="No y Sí reporta evidencia","REGULAR",
IF(AT9="Sí, Reporta evidencia y  NO es coherente","REGULAR",
IF(AT9="No y No reporta evidencia","MALO",
IF(AT9="N/A","No Aplica",IF(AT9="","")))))))</f>
        <v>REGULAR</v>
      </c>
      <c r="AV9" s="45" t="s">
        <v>147</v>
      </c>
      <c r="AW9" s="45" t="str">
        <f>IF(AV9="BUENO","BUENO",
IF(AV9="REGULAR","REGULAR",
IF(AV9="MALO","MALO",
IF(AV9="Resultado Indicador: BUENO/No reporta Evidencia","REGULAR",
IF(AV9="Resultado Indicador: REGULAR/No reporta Evidencia","REGULAR",
IF(AV9="Se materializó el riesgo","MALO",
IF(AV9="NO APLICA","NO APLICA",
IF(AV9="",""))))))))</f>
        <v>REGULAR</v>
      </c>
      <c r="AX9" s="45" t="s">
        <v>144</v>
      </c>
      <c r="AY9" s="45" t="str">
        <f>IF(AX9="BUENO","BUENO",
IF(AX9="REGULAR","REGULAR",
IF(AX9="MALO","MALO",
IF(AX9="NO APLICA","NO APLICA",
IF(AX9="","")))))</f>
        <v>BUENO</v>
      </c>
      <c r="AZ9" s="68" t="str">
        <f>IF(BB9&gt;=84,"BUENO",
IF(BB9&gt;=51,"REGULAR",
IF(BB9=0,"  ",
IF(BB9&lt;=50,"MALO"))))</f>
        <v>REGULAR</v>
      </c>
      <c r="BA9" s="213" t="s">
        <v>245</v>
      </c>
      <c r="BB9" s="41">
        <f>((IF(AU9="BUENO","100",IF(AU9="REGULAR","75",IF(AU9="MALO","50",IF(AU9="NA","0",IF(AU9="","0"))))))
+(IF(AW9="BUENO","100",IF(AW9="REGULAR","75",IF(AW9="MALO","50",IF(AW9="NA","NA",IF(AW9="","0"))))))
+(IF(AY9="BUENO","100",IF(AY9="MALO","0",IF(AY9="REGULAR","75")))))
/((IF(AT9&lt;&gt;"NO APLICA","1"))+(IF(AV9&lt;&gt;"NO APLICA","1"))+IF(AX9&lt;&gt;"NO APLICA","1"))</f>
        <v>83.333333333333329</v>
      </c>
      <c r="BC9" s="41" t="e">
        <f>BD9/BE9</f>
        <v>#REF!</v>
      </c>
      <c r="BD9" s="41">
        <f>((IF(AU9="BUENO","100",IF(AU9="REGULAR","75",IF(AU9="MALO","50",IF(AU9="NA","0",IF(AU9="","0"))))))
+(IF(AW9="BUENO","100",IF(AW9="REGULAR","75",IF(AW9="MALO","50",IF(AW9="NA","NA",IF(AW9="","0"))))))
+(IF(AY9="BUENO","100",IF(AY9="MALO","1",IF(AY9="REGULAR","75",IF(AY9="NO APLICA","0",))))))</f>
        <v>250</v>
      </c>
      <c r="BE9" s="41" t="e">
        <f>((IF(AT9&lt;&gt;"NO APLICA","1"))+(IF(AV9&lt;&gt;"NO APLICA","1"))+IF(AX9&lt;&gt;"NO APLICA","1"))+(IF(#REF!="SI","3"))</f>
        <v>#REF!</v>
      </c>
      <c r="BF9" s="42" t="str">
        <f>((
IF(AU9="BUENO","100",
IF(AU9="REGULAR","50",
IF(AU9="MALO","0",
IF(AU9="NO APLICA","NA",
IF(AU9="","")))))))</f>
        <v>50</v>
      </c>
      <c r="BG9" s="43" t="str">
        <f>IF(AW9="BUENO","100",
IF(AW9="REGULAR","50",
IF(AW9="MALO","0",
IF(AW9="NO APLICA","NA",
IF(AW9="","0")))))</f>
        <v>50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250</v>
      </c>
      <c r="BL9" s="48" t="e">
        <f>BK9/BJ9</f>
        <v>#REF!</v>
      </c>
      <c r="BM9" s="40"/>
      <c r="BN9" s="40"/>
      <c r="BO9" s="40"/>
    </row>
    <row r="10" spans="1:67" ht="97.5" customHeight="1" thickBot="1" x14ac:dyDescent="0.35">
      <c r="A10" s="118"/>
      <c r="B10" s="118"/>
      <c r="C10" s="118"/>
      <c r="D10" s="118"/>
      <c r="E10" s="118"/>
      <c r="F10" s="118"/>
      <c r="G10" s="118"/>
      <c r="H10" s="12"/>
      <c r="I10" s="150"/>
      <c r="J10" s="122"/>
      <c r="K10" s="123"/>
      <c r="L10" s="118"/>
      <c r="M10" s="123"/>
      <c r="N10" s="125"/>
      <c r="O10" s="126"/>
      <c r="P10" s="12">
        <v>2</v>
      </c>
      <c r="Q10" s="12" t="s">
        <v>211</v>
      </c>
      <c r="R10" s="12" t="s">
        <v>47</v>
      </c>
      <c r="S10" s="199" t="s">
        <v>118</v>
      </c>
      <c r="T10" s="199" t="s">
        <v>119</v>
      </c>
      <c r="U10" s="199" t="s">
        <v>120</v>
      </c>
      <c r="V10" s="199" t="s">
        <v>121</v>
      </c>
      <c r="W10" s="199" t="s">
        <v>122</v>
      </c>
      <c r="X10" s="14" t="s">
        <v>212</v>
      </c>
      <c r="Y10" s="123"/>
      <c r="Z10" s="118"/>
      <c r="AA10" s="123"/>
      <c r="AB10" s="118"/>
      <c r="AC10" s="126"/>
      <c r="AD10" s="128"/>
      <c r="AE10" s="15"/>
      <c r="AF10" s="15"/>
      <c r="AG10" s="12"/>
      <c r="AH10" s="12"/>
      <c r="AI10" s="12"/>
      <c r="AJ10" s="128"/>
      <c r="AK10" s="128"/>
      <c r="AL10" s="275"/>
      <c r="AM10" s="276"/>
      <c r="AN10" s="277"/>
      <c r="AO10" s="278"/>
      <c r="AP10" s="279" t="s">
        <v>175</v>
      </c>
      <c r="AQ10" s="280" t="s">
        <v>190</v>
      </c>
      <c r="AR10" s="279" t="s">
        <v>154</v>
      </c>
      <c r="AS10" s="281" t="s">
        <v>180</v>
      </c>
      <c r="AT10" s="45" t="s">
        <v>243</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REGULAR</v>
      </c>
      <c r="AV10" s="45" t="s">
        <v>147</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REGULAR</v>
      </c>
      <c r="AX10" s="45" t="s">
        <v>144</v>
      </c>
      <c r="AY10" s="45" t="str">
        <f t="shared" ref="AY10:AY14" si="2">IF(AX10="BUENO","BUENO",
IF(AX10="REGULAR","REGULAR",
IF(AX10="MALO","MALO",
IF(AX10="NO APLICA","NO APLICA",
IF(AX10="","")))))</f>
        <v>BUENO</v>
      </c>
      <c r="AZ10" s="68" t="str">
        <f t="shared" ref="AZ10:AZ14" si="3">IF(BB10&gt;=84,"BUENO",
IF(BB10&gt;=51,"REGULAR",
IF(BB10=0,"  ",
IF(BB10&lt;=50,"MALO"))))</f>
        <v>REGULAR</v>
      </c>
      <c r="BA10" s="271" t="s">
        <v>246</v>
      </c>
      <c r="BB10" s="41">
        <f t="shared" ref="BB10:BB73" si="4">((IF(AU10="BUENO","100",IF(AU10="REGULAR","75",IF(AU10="MALO","50",IF(AU10="NA","0",IF(AU10="","0"))))))
+(IF(AW10="BUENO","100",IF(AW10="REGULAR","75",IF(AW10="MALO","50",IF(AW10="NA","NA",IF(AW10="","0"))))))
+(IF(AY10="BUENO","100",IF(AY10="MALO","0",IF(AY10="REGULAR","75")))))
/((IF(AT10&lt;&gt;"NO APLICA","1"))+(IF(AV10&lt;&gt;"NO APLICA","1"))+IF(AX10&lt;&gt;"NO APLICA","1"))</f>
        <v>83.333333333333329</v>
      </c>
      <c r="BC10" s="41" t="e">
        <f t="shared" ref="BC10:BC14" si="5">BD10/BE10</f>
        <v>#REF!</v>
      </c>
      <c r="BD10" s="41">
        <f t="shared" ref="BD10:BD14" si="6">((IF(AU10="BUENO","100",IF(AU10="REGULAR","75",IF(AU10="MALO","50",IF(AU10="NA","0",IF(AU10="","0"))))))
+(IF(AW10="BUENO","100",IF(AW10="REGULAR","75",IF(AW10="MALO","50",IF(AW10="NA","NA",IF(AW10="","0"))))))
+(IF(AY10="BUENO","100",IF(AY10="MALO","1",IF(AY10="REGULAR","75",IF(AY10="NO APLICA","0",))))))</f>
        <v>250</v>
      </c>
      <c r="BE10" s="41" t="e">
        <f>((IF(AT10&lt;&gt;"NO APLICA","1"))+(IF(AV10&lt;&gt;"NO APLICA","1"))+IF(AX10&lt;&gt;"NO APLICA","1"))+(IF(#REF!="SI","3"))</f>
        <v>#REF!</v>
      </c>
      <c r="BF10" s="42" t="str">
        <f t="shared" ref="BF10:BF73" si="7">((
IF(AU10="BUENO","100",
IF(AU10="REGULAR","50",
IF(AU10="MALO","0",
IF(AU10="NO APLICA","NA",
IF(AU10="","")))))))</f>
        <v>50</v>
      </c>
      <c r="BG10" s="43" t="str">
        <f t="shared" ref="BG10:BG73" si="8">IF(AW10="BUENO","100",
IF(AW10="REGULAR","50",
IF(AW10="MALO","0",
IF(AW10="NO APLICA","NA",
IF(AW10="","0")))))</f>
        <v>50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250</v>
      </c>
      <c r="BL10" s="48" t="e">
        <f t="shared" ref="BL10:BL14" si="11">BK10/BJ10</f>
        <v>#REF!</v>
      </c>
      <c r="BM10" s="40"/>
      <c r="BN10" s="40"/>
      <c r="BO10" s="40"/>
    </row>
    <row r="11" spans="1:67" ht="97.5" customHeight="1" thickBot="1" x14ac:dyDescent="0.35">
      <c r="A11" s="118"/>
      <c r="B11" s="118"/>
      <c r="C11" s="118"/>
      <c r="D11" s="118"/>
      <c r="E11" s="118"/>
      <c r="F11" s="118"/>
      <c r="G11" s="118"/>
      <c r="H11" s="12"/>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c r="AF11" s="15"/>
      <c r="AG11" s="12"/>
      <c r="AH11" s="12"/>
      <c r="AI11" s="12"/>
      <c r="AJ11" s="129"/>
      <c r="AK11" s="129"/>
      <c r="AL11" s="275"/>
      <c r="AM11" s="276"/>
      <c r="AN11" s="277"/>
      <c r="AO11" s="278"/>
      <c r="AP11" s="279" t="s">
        <v>175</v>
      </c>
      <c r="AQ11" s="280" t="s">
        <v>190</v>
      </c>
      <c r="AR11" s="279" t="s">
        <v>154</v>
      </c>
      <c r="AS11" s="281" t="s">
        <v>183</v>
      </c>
      <c r="AT11" s="45" t="s">
        <v>243</v>
      </c>
      <c r="AU11" s="45" t="str">
        <f t="shared" si="0"/>
        <v>REGULAR</v>
      </c>
      <c r="AV11" s="45" t="s">
        <v>147</v>
      </c>
      <c r="AW11" s="45" t="str">
        <f t="shared" si="1"/>
        <v>REGULAR</v>
      </c>
      <c r="AX11" s="45" t="s">
        <v>144</v>
      </c>
      <c r="AY11" s="45" t="str">
        <f t="shared" si="2"/>
        <v>BUENO</v>
      </c>
      <c r="AZ11" s="68" t="str">
        <f t="shared" si="3"/>
        <v>REGULAR</v>
      </c>
      <c r="BA11" s="271" t="s">
        <v>247</v>
      </c>
      <c r="BB11" s="41">
        <f t="shared" si="4"/>
        <v>83.333333333333329</v>
      </c>
      <c r="BC11" s="41" t="e">
        <f t="shared" si="5"/>
        <v>#REF!</v>
      </c>
      <c r="BD11" s="41">
        <f t="shared" si="6"/>
        <v>250</v>
      </c>
      <c r="BE11" s="41" t="e">
        <f>((IF(AT11&lt;&gt;"NO APLICA","1"))+(IF(AV11&lt;&gt;"NO APLICA","1"))+IF(AX11&lt;&gt;"NO APLICA","1"))+(IF(#REF!="SI","3"))</f>
        <v>#REF!</v>
      </c>
      <c r="BF11" s="42" t="str">
        <f t="shared" si="7"/>
        <v>50</v>
      </c>
      <c r="BG11" s="43" t="str">
        <f t="shared" si="8"/>
        <v>50</v>
      </c>
      <c r="BH11" s="43" t="str">
        <f t="shared" si="9"/>
        <v>100</v>
      </c>
      <c r="BI11" s="40"/>
      <c r="BJ11" s="44" t="e">
        <f>((IF(AT11&lt;&gt;"NO APLICA","1"))+(IF(AV11&lt;&gt;"NO APLICA","1"))+IF(AX11&lt;&gt;"NO APLICA","1"))+(IF(#REF!="SI","1"))</f>
        <v>#REF!</v>
      </c>
      <c r="BK11" s="67">
        <f t="shared" si="10"/>
        <v>250</v>
      </c>
      <c r="BL11" s="48" t="e">
        <f t="shared" si="11"/>
        <v>#REF!</v>
      </c>
      <c r="BM11" s="40"/>
      <c r="BN11" s="40"/>
      <c r="BO11" s="40"/>
    </row>
    <row r="12" spans="1:67" ht="97.5" customHeight="1" x14ac:dyDescent="0.3">
      <c r="A12" s="118"/>
      <c r="B12" s="118"/>
      <c r="C12" s="118"/>
      <c r="D12" s="118"/>
      <c r="E12" s="118"/>
      <c r="F12" s="118"/>
      <c r="G12" s="118"/>
      <c r="H12" s="12"/>
      <c r="I12" s="150"/>
      <c r="J12" s="122"/>
      <c r="K12" s="123"/>
      <c r="L12" s="118"/>
      <c r="M12" s="123"/>
      <c r="N12" s="125"/>
      <c r="O12" s="126"/>
      <c r="P12" s="12">
        <v>4</v>
      </c>
      <c r="Q12" s="12" t="s">
        <v>213</v>
      </c>
      <c r="R12" s="12" t="s">
        <v>21</v>
      </c>
      <c r="S12" s="199" t="s">
        <v>137</v>
      </c>
      <c r="T12" s="199" t="s">
        <v>119</v>
      </c>
      <c r="U12" s="199" t="s">
        <v>120</v>
      </c>
      <c r="V12" s="199" t="s">
        <v>138</v>
      </c>
      <c r="W12" s="199" t="s">
        <v>122</v>
      </c>
      <c r="X12" s="14" t="s">
        <v>171</v>
      </c>
      <c r="Y12" s="123"/>
      <c r="Z12" s="118"/>
      <c r="AA12" s="123"/>
      <c r="AB12" s="118"/>
      <c r="AC12" s="126"/>
      <c r="AD12" s="128"/>
      <c r="AE12" s="15"/>
      <c r="AF12" s="15"/>
      <c r="AG12" s="12"/>
      <c r="AH12" s="12"/>
      <c r="AI12" s="12"/>
      <c r="AJ12" s="127"/>
      <c r="AK12" s="127"/>
      <c r="AL12" s="275"/>
      <c r="AM12" s="276"/>
      <c r="AN12" s="277"/>
      <c r="AO12" s="278"/>
      <c r="AP12" s="279"/>
      <c r="AQ12" s="280"/>
      <c r="AR12" s="279"/>
      <c r="AS12" s="281" t="s">
        <v>185</v>
      </c>
      <c r="AT12" s="45" t="s">
        <v>250</v>
      </c>
      <c r="AU12" s="45" t="str">
        <f t="shared" si="0"/>
        <v>REGULAR</v>
      </c>
      <c r="AV12" s="45" t="s">
        <v>58</v>
      </c>
      <c r="AW12" s="45" t="str">
        <f t="shared" si="1"/>
        <v>MALO</v>
      </c>
      <c r="AX12" s="45" t="s">
        <v>144</v>
      </c>
      <c r="AY12" s="45" t="str">
        <f t="shared" si="2"/>
        <v>BUENO</v>
      </c>
      <c r="AZ12" s="68" t="str">
        <f t="shared" si="3"/>
        <v>REGULAR</v>
      </c>
      <c r="BA12" s="213" t="s">
        <v>251</v>
      </c>
      <c r="BB12" s="41">
        <f t="shared" si="4"/>
        <v>75</v>
      </c>
      <c r="BC12" s="41" t="e">
        <f t="shared" si="5"/>
        <v>#REF!</v>
      </c>
      <c r="BD12" s="41">
        <f t="shared" si="6"/>
        <v>225</v>
      </c>
      <c r="BE12" s="41" t="e">
        <f>((IF(AT12&lt;&gt;"NO APLICA","1"))+(IF(AV12&lt;&gt;"NO APLICA","1"))+IF(AX12&lt;&gt;"NO APLICA","1"))+(IF(#REF!="SI","3"))</f>
        <v>#REF!</v>
      </c>
      <c r="BF12" s="42" t="str">
        <f t="shared" si="7"/>
        <v>50</v>
      </c>
      <c r="BG12" s="43" t="str">
        <f t="shared" si="8"/>
        <v>0</v>
      </c>
      <c r="BH12" s="43" t="str">
        <f t="shared" si="9"/>
        <v>100</v>
      </c>
      <c r="BI12" s="40"/>
      <c r="BJ12" s="44" t="e">
        <f>((IF(AT12&lt;&gt;"NO APLICA","1"))+(IF(AV12&lt;&gt;"NO APLICA","1"))+IF(AX12&lt;&gt;"NO APLICA","1"))+(IF(#REF!="SI","1"))</f>
        <v>#REF!</v>
      </c>
      <c r="BK12" s="67">
        <f t="shared" si="10"/>
        <v>225</v>
      </c>
      <c r="BL12" s="48" t="e">
        <f t="shared" si="11"/>
        <v>#REF!</v>
      </c>
      <c r="BM12" s="40"/>
      <c r="BN12" s="40"/>
      <c r="BO12" s="40"/>
    </row>
    <row r="13" spans="1:67" ht="97.5" customHeight="1" x14ac:dyDescent="0.3">
      <c r="A13" s="118"/>
      <c r="B13" s="118"/>
      <c r="C13" s="118"/>
      <c r="D13" s="118"/>
      <c r="E13" s="118"/>
      <c r="F13" s="118"/>
      <c r="G13" s="118"/>
      <c r="H13" s="12"/>
      <c r="I13" s="150"/>
      <c r="J13" s="122"/>
      <c r="K13" s="123"/>
      <c r="L13" s="118"/>
      <c r="M13" s="123"/>
      <c r="N13" s="125"/>
      <c r="O13" s="126"/>
      <c r="P13" s="12">
        <v>5</v>
      </c>
      <c r="Q13" s="12"/>
      <c r="R13" s="12" t="s">
        <v>186</v>
      </c>
      <c r="S13" s="199"/>
      <c r="T13" s="199"/>
      <c r="U13" s="199"/>
      <c r="V13" s="199"/>
      <c r="W13" s="199"/>
      <c r="X13" s="14"/>
      <c r="Y13" s="123"/>
      <c r="Z13" s="118"/>
      <c r="AA13" s="123"/>
      <c r="AB13" s="118"/>
      <c r="AC13" s="126"/>
      <c r="AD13" s="128"/>
      <c r="AE13" s="15"/>
      <c r="AF13" s="15"/>
      <c r="AG13" s="12"/>
      <c r="AH13" s="12"/>
      <c r="AI13" s="12"/>
      <c r="AJ13" s="128"/>
      <c r="AK13" s="128"/>
      <c r="AL13" s="275"/>
      <c r="AM13" s="276"/>
      <c r="AN13" s="277"/>
      <c r="AO13" s="278"/>
      <c r="AP13" s="279" t="s">
        <v>190</v>
      </c>
      <c r="AQ13" s="280" t="s">
        <v>190</v>
      </c>
      <c r="AR13" s="279" t="s">
        <v>190</v>
      </c>
      <c r="AS13" s="282" t="s">
        <v>190</v>
      </c>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c r="I14" s="151"/>
      <c r="J14" s="122"/>
      <c r="K14" s="123"/>
      <c r="L14" s="118"/>
      <c r="M14" s="123"/>
      <c r="N14" s="125"/>
      <c r="O14" s="126"/>
      <c r="P14" s="12">
        <v>6</v>
      </c>
      <c r="Q14" s="12"/>
      <c r="R14" s="12" t="s">
        <v>186</v>
      </c>
      <c r="S14" s="199"/>
      <c r="T14" s="199"/>
      <c r="U14" s="199"/>
      <c r="V14" s="199"/>
      <c r="W14" s="199"/>
      <c r="X14" s="14"/>
      <c r="Y14" s="123"/>
      <c r="Z14" s="118"/>
      <c r="AA14" s="123"/>
      <c r="AB14" s="118"/>
      <c r="AC14" s="126"/>
      <c r="AD14" s="129"/>
      <c r="AE14" s="15"/>
      <c r="AF14" s="15"/>
      <c r="AG14" s="12"/>
      <c r="AH14" s="12"/>
      <c r="AI14" s="12"/>
      <c r="AJ14" s="129"/>
      <c r="AK14" s="129"/>
      <c r="AL14" s="283"/>
      <c r="AM14" s="284"/>
      <c r="AN14" s="277"/>
      <c r="AO14" s="285"/>
      <c r="AP14" s="279" t="s">
        <v>190</v>
      </c>
      <c r="AQ14" s="280" t="s">
        <v>190</v>
      </c>
      <c r="AR14" s="279" t="s">
        <v>190</v>
      </c>
      <c r="AS14" s="282" t="s">
        <v>190</v>
      </c>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9:AL14"/>
    <mergeCell ref="AM9:AM14"/>
    <mergeCell ref="AN9:AN14"/>
    <mergeCell ref="AL17:AS23"/>
    <mergeCell ref="AT21:BA22"/>
    <mergeCell ref="AT23:BA23"/>
    <mergeCell ref="AO9:AO14"/>
    <mergeCell ref="AL1:AM2"/>
    <mergeCell ref="AO1:AY1"/>
    <mergeCell ref="AO2:AY2"/>
    <mergeCell ref="AT4:BA4"/>
    <mergeCell ref="AL5:AS5"/>
    <mergeCell ref="AT5:BA7"/>
    <mergeCell ref="AL6:AS6"/>
    <mergeCell ref="AL7:AO7"/>
    <mergeCell ref="AP7:AS7"/>
    <mergeCell ref="AB9:AB14"/>
    <mergeCell ref="AC9:AC14"/>
    <mergeCell ref="AD9:AD14"/>
    <mergeCell ref="AJ9:AJ11"/>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s>
  <conditionalFormatting sqref="K9">
    <cfRule type="cellIs" dxfId="1341" priority="34" operator="equal">
      <formula>"Muy Baja"</formula>
    </cfRule>
    <cfRule type="cellIs" dxfId="1340" priority="33" operator="equal">
      <formula>"Baja"</formula>
    </cfRule>
    <cfRule type="cellIs" dxfId="1339" priority="32" operator="equal">
      <formula>"Media"</formula>
    </cfRule>
    <cfRule type="cellIs" dxfId="1338" priority="31" operator="equal">
      <formula>"Alta"</formula>
    </cfRule>
    <cfRule type="cellIs" dxfId="1337" priority="30" operator="equal">
      <formula>"Muy Alta"</formula>
    </cfRule>
  </conditionalFormatting>
  <conditionalFormatting sqref="M9">
    <cfRule type="cellIs" dxfId="1336" priority="29" operator="equal">
      <formula>"Leve"</formula>
    </cfRule>
    <cfRule type="cellIs" dxfId="1335" priority="28" operator="equal">
      <formula>"Menor"</formula>
    </cfRule>
    <cfRule type="cellIs" dxfId="1334" priority="27" operator="equal">
      <formula>"Moderado"</formula>
    </cfRule>
    <cfRule type="cellIs" dxfId="1333" priority="26" operator="equal">
      <formula>"Mayor"</formula>
    </cfRule>
    <cfRule type="cellIs" dxfId="1332" priority="25" operator="equal">
      <formula>"Catastrófico"</formula>
    </cfRule>
  </conditionalFormatting>
  <conditionalFormatting sqref="O9">
    <cfRule type="cellIs" dxfId="1331" priority="21" operator="equal">
      <formula>"Extremo"</formula>
    </cfRule>
    <cfRule type="cellIs" dxfId="1330" priority="24" operator="equal">
      <formula>"Bajo"</formula>
    </cfRule>
    <cfRule type="cellIs" dxfId="1329" priority="23" operator="equal">
      <formula>"Moderado"</formula>
    </cfRule>
    <cfRule type="cellIs" dxfId="1328" priority="22" operator="equal">
      <formula>"Alto"</formula>
    </cfRule>
  </conditionalFormatting>
  <conditionalFormatting sqref="Y9">
    <cfRule type="cellIs" dxfId="1327" priority="20" operator="equal">
      <formula>"Muy Baja"</formula>
    </cfRule>
    <cfRule type="cellIs" dxfId="1326" priority="16" operator="equal">
      <formula>"Muy Alta"</formula>
    </cfRule>
    <cfRule type="cellIs" dxfId="1325" priority="17" operator="equal">
      <formula>"Alta"</formula>
    </cfRule>
    <cfRule type="cellIs" dxfId="1324" priority="18" operator="equal">
      <formula>"Media"</formula>
    </cfRule>
    <cfRule type="cellIs" dxfId="1323" priority="19" operator="equal">
      <formula>"Baja"</formula>
    </cfRule>
  </conditionalFormatting>
  <conditionalFormatting sqref="AA9">
    <cfRule type="cellIs" dxfId="1322" priority="15" operator="equal">
      <formula>"Leve"</formula>
    </cfRule>
    <cfRule type="cellIs" dxfId="1321" priority="14" operator="equal">
      <formula>"Menor"</formula>
    </cfRule>
    <cfRule type="cellIs" dxfId="1320" priority="13" operator="equal">
      <formula>"Moderado"</formula>
    </cfRule>
    <cfRule type="cellIs" dxfId="1319" priority="12" operator="equal">
      <formula>"Mayor"</formula>
    </cfRule>
    <cfRule type="cellIs" dxfId="1318" priority="11" operator="equal">
      <formula>"Catastrófico"</formula>
    </cfRule>
  </conditionalFormatting>
  <conditionalFormatting sqref="AC9">
    <cfRule type="cellIs" dxfId="1317" priority="10" operator="equal">
      <formula>"Bajo"</formula>
    </cfRule>
    <cfRule type="cellIs" dxfId="1316" priority="9" operator="equal">
      <formula>"Moderado"</formula>
    </cfRule>
    <cfRule type="cellIs" dxfId="1315" priority="8" operator="equal">
      <formula>"Alto"</formula>
    </cfRule>
    <cfRule type="cellIs" dxfId="1314" priority="7" operator="equal">
      <formula>"Extremo"</formula>
    </cfRule>
  </conditionalFormatting>
  <conditionalFormatting sqref="AT9:AT14 AV9:AV14 AX9:AX14">
    <cfRule type="cellIs" dxfId="1313" priority="6" operator="equal">
      <formula>0</formula>
    </cfRule>
    <cfRule type="cellIs" dxfId="1312" priority="5" operator="equal">
      <formula>50</formula>
    </cfRule>
    <cfRule type="cellIs" dxfId="1311" priority="4" operator="equal">
      <formula>100</formula>
    </cfRule>
  </conditionalFormatting>
  <conditionalFormatting sqref="AU9:AU14 AW9:AW14 BJ9:BJ14 AY9:AZ256 BJ17:BJ23 AT23">
    <cfRule type="containsText" dxfId="1310" priority="2" operator="containsText" text="BUENO">
      <formula>NOT(ISERROR(SEARCH("BUENO",AT9)))</formula>
    </cfRule>
    <cfRule type="containsText" dxfId="1309" priority="3" operator="containsText" text="MALO">
      <formula>NOT(ISERROR(SEARCH("MALO",AT9)))</formula>
    </cfRule>
    <cfRule type="containsText" dxfId="1308" priority="1" operator="containsText" text="REGULAR">
      <formula>NOT(ISERROR(SEARCH("REGULAR",AT9)))</formula>
    </cfRule>
  </conditionalFormatting>
  <dataValidations count="4">
    <dataValidation operator="notEqual" allowBlank="1" showInputMessage="1" showErrorMessage="1" sqref="AU9:AU14 AW9:AW14" xr:uid="{729873B2-C7BD-4750-90B3-F1D148C412C0}"/>
    <dataValidation type="list" errorStyle="information" operator="notEqual" allowBlank="1" showInputMessage="1" showErrorMessage="1" errorTitle="OPORTUNIDAD" error="No es opcion valida" sqref="AX9:AX14" xr:uid="{A9E2A1AA-9F30-4249-8A43-EDB02D122F32}">
      <formula1>"BUENO,REGULAR,MALO,NO APLICA"</formula1>
    </dataValidation>
    <dataValidation type="list" operator="notEqual" allowBlank="1" showInputMessage="1" showErrorMessage="1" sqref="AT9:AT14" xr:uid="{9ECB7EEC-BEA8-4168-B283-E34F0E0CBED7}">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B952524D-6DFA-46BF-9C2D-6FA56929BA69}">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294"/>
  <sheetViews>
    <sheetView showGridLines="0" zoomScale="60" zoomScaleNormal="60" workbookViewId="0">
      <selection activeCell="I9" sqref="I9:I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55" customWidth="1" collapsed="1"/>
    <col min="39" max="39" width="32.5703125" style="255" customWidth="1"/>
    <col min="40" max="40" width="30.28515625" style="255" customWidth="1"/>
    <col min="41" max="41" width="45.42578125" style="255" customWidth="1"/>
    <col min="42" max="45" width="30.28515625" style="256" customWidth="1"/>
    <col min="46" max="46" width="37.28515625" style="192" customWidth="1" collapsed="1"/>
    <col min="47" max="47" width="33.5703125" style="192" customWidth="1"/>
    <col min="48" max="48" width="30.28515625" style="192" customWidth="1"/>
    <col min="49" max="49" width="35.85546875" style="192" customWidth="1"/>
    <col min="50" max="50" width="39.28515625" style="192" customWidth="1"/>
    <col min="51" max="51" width="36.7109375" style="258" customWidth="1"/>
    <col min="52" max="52" width="30.28515625" style="259" customWidth="1"/>
    <col min="53" max="53" width="153.28515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94" t="s">
        <v>0</v>
      </c>
      <c r="D1" s="95"/>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73"/>
      <c r="AM1" s="174"/>
      <c r="AN1" s="175" t="s">
        <v>0</v>
      </c>
      <c r="AO1" s="176" t="s">
        <v>79</v>
      </c>
      <c r="AP1" s="177"/>
      <c r="AQ1" s="177"/>
      <c r="AR1" s="177"/>
      <c r="AS1" s="177"/>
      <c r="AT1" s="177"/>
      <c r="AU1" s="177"/>
      <c r="AV1" s="177"/>
      <c r="AW1" s="177"/>
      <c r="AX1" s="177"/>
      <c r="AY1" s="178"/>
      <c r="AZ1" s="175" t="s">
        <v>2</v>
      </c>
      <c r="BA1" s="262" t="s">
        <v>80</v>
      </c>
      <c r="BB1" s="180"/>
      <c r="BC1" s="180"/>
      <c r="BD1" s="180"/>
      <c r="BE1" s="180"/>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81"/>
      <c r="AM2" s="182"/>
      <c r="AN2" s="175" t="s">
        <v>6</v>
      </c>
      <c r="AO2" s="176" t="s">
        <v>82</v>
      </c>
      <c r="AP2" s="177"/>
      <c r="AQ2" s="177"/>
      <c r="AR2" s="177"/>
      <c r="AS2" s="177"/>
      <c r="AT2" s="177"/>
      <c r="AU2" s="177"/>
      <c r="AV2" s="177"/>
      <c r="AW2" s="177"/>
      <c r="AX2" s="177"/>
      <c r="AY2" s="178"/>
      <c r="AZ2" s="175" t="s">
        <v>6</v>
      </c>
      <c r="BA2" s="262">
        <v>3</v>
      </c>
      <c r="BB2" s="180"/>
      <c r="BC2" s="180"/>
      <c r="BD2" s="180"/>
      <c r="BE2" s="180"/>
    </row>
    <row r="3" spans="1:67" ht="24" customHeight="1" x14ac:dyDescent="0.25">
      <c r="A3" s="96"/>
      <c r="B3" s="9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7" t="s">
        <v>43</v>
      </c>
      <c r="AK3" s="97"/>
      <c r="AL3" s="263"/>
      <c r="AM3" s="263"/>
      <c r="AN3" s="263"/>
      <c r="AO3" s="264"/>
      <c r="AP3" s="264"/>
      <c r="AQ3" s="264"/>
      <c r="AR3" s="264"/>
      <c r="AS3" s="264"/>
      <c r="AT3" s="264"/>
      <c r="AU3" s="264"/>
      <c r="AV3" s="264"/>
      <c r="AW3" s="264"/>
      <c r="AX3" s="264"/>
      <c r="AY3" s="264"/>
      <c r="AZ3" s="263"/>
      <c r="BA3" s="265"/>
      <c r="BB3" s="180"/>
      <c r="BC3" s="180"/>
      <c r="BD3" s="180"/>
      <c r="BE3" s="180"/>
    </row>
    <row r="4" spans="1:67" ht="25.5" x14ac:dyDescent="0.25">
      <c r="A4" s="4"/>
      <c r="B4" s="4"/>
      <c r="C4" s="140"/>
      <c r="D4" s="140"/>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5"/>
      <c r="AI4" s="5"/>
      <c r="AJ4" s="5"/>
      <c r="AK4" s="5"/>
      <c r="AL4" s="183"/>
      <c r="AM4" s="183"/>
      <c r="AN4" s="183"/>
      <c r="AO4" s="183"/>
      <c r="AP4" s="184"/>
      <c r="AQ4" s="184"/>
      <c r="AR4" s="184"/>
      <c r="AS4" s="184"/>
      <c r="AT4" s="185"/>
      <c r="AU4" s="185"/>
      <c r="AV4" s="185"/>
      <c r="AW4" s="185"/>
      <c r="AX4" s="185"/>
      <c r="AY4" s="185"/>
      <c r="AZ4" s="185"/>
      <c r="BA4" s="185"/>
      <c r="BB4" s="180"/>
      <c r="BC4" s="180"/>
      <c r="BD4" s="180"/>
      <c r="BE4" s="180"/>
      <c r="BF4" s="31"/>
      <c r="BG4" s="31"/>
      <c r="BH4" s="31"/>
      <c r="BJ4" s="31"/>
      <c r="BK4" s="31"/>
      <c r="BL4" s="31"/>
      <c r="BM4" s="31"/>
      <c r="BN4" s="31"/>
      <c r="BO4" s="31"/>
    </row>
    <row r="5" spans="1:67" ht="79.5" customHeight="1" x14ac:dyDescent="0.25">
      <c r="A5" s="104" t="s">
        <v>7</v>
      </c>
      <c r="B5" s="105"/>
      <c r="C5" s="105"/>
      <c r="D5" s="105"/>
      <c r="E5" s="105"/>
      <c r="F5" s="105"/>
      <c r="G5" s="105"/>
      <c r="H5" s="105"/>
      <c r="I5" s="105"/>
      <c r="J5" s="105"/>
      <c r="K5" s="106" t="s">
        <v>8</v>
      </c>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8"/>
      <c r="AL5" s="187" t="s">
        <v>83</v>
      </c>
      <c r="AM5" s="187"/>
      <c r="AN5" s="187"/>
      <c r="AO5" s="187"/>
      <c r="AP5" s="187"/>
      <c r="AQ5" s="187"/>
      <c r="AR5" s="187"/>
      <c r="AS5" s="188"/>
      <c r="AT5" s="266" t="s">
        <v>84</v>
      </c>
      <c r="AU5" s="266"/>
      <c r="AV5" s="266"/>
      <c r="AW5" s="266"/>
      <c r="AX5" s="266"/>
      <c r="AY5" s="266"/>
      <c r="AZ5" s="266"/>
      <c r="BA5" s="266"/>
      <c r="BB5" s="180"/>
      <c r="BC5" s="180"/>
      <c r="BD5" s="180"/>
      <c r="BE5" s="180"/>
    </row>
    <row r="6" spans="1:67" ht="90.75" customHeight="1" x14ac:dyDescent="0.4">
      <c r="A6" s="101"/>
      <c r="B6" s="102"/>
      <c r="C6" s="102"/>
      <c r="D6" s="102"/>
      <c r="E6" s="102"/>
      <c r="F6" s="102"/>
      <c r="G6" s="102"/>
      <c r="H6" s="102"/>
      <c r="I6" s="102"/>
      <c r="J6" s="102"/>
      <c r="K6" s="98" t="s">
        <v>9</v>
      </c>
      <c r="L6" s="99"/>
      <c r="M6" s="99"/>
      <c r="N6" s="99"/>
      <c r="O6" s="100"/>
      <c r="P6" s="103" t="s">
        <v>10</v>
      </c>
      <c r="Q6" s="103"/>
      <c r="R6" s="103"/>
      <c r="S6" s="103"/>
      <c r="T6" s="103"/>
      <c r="U6" s="103"/>
      <c r="V6" s="103"/>
      <c r="W6" s="103"/>
      <c r="X6" s="103"/>
      <c r="Y6" s="98" t="s">
        <v>11</v>
      </c>
      <c r="Z6" s="99"/>
      <c r="AA6" s="99"/>
      <c r="AB6" s="99"/>
      <c r="AC6" s="99"/>
      <c r="AD6" s="103" t="s">
        <v>12</v>
      </c>
      <c r="AE6" s="103" t="s">
        <v>13</v>
      </c>
      <c r="AF6" s="103"/>
      <c r="AG6" s="103"/>
      <c r="AH6" s="103" t="s">
        <v>14</v>
      </c>
      <c r="AI6" s="103"/>
      <c r="AJ6" s="103" t="s">
        <v>15</v>
      </c>
      <c r="AK6" s="103" t="s">
        <v>16</v>
      </c>
      <c r="AL6" s="190" t="s">
        <v>85</v>
      </c>
      <c r="AM6" s="190"/>
      <c r="AN6" s="190"/>
      <c r="AO6" s="190"/>
      <c r="AP6" s="190"/>
      <c r="AQ6" s="190"/>
      <c r="AR6" s="190"/>
      <c r="AS6" s="191"/>
      <c r="AT6" s="266"/>
      <c r="AU6" s="266"/>
      <c r="AV6" s="266"/>
      <c r="AW6" s="266"/>
      <c r="AX6" s="266"/>
      <c r="AY6" s="266"/>
      <c r="AZ6" s="266"/>
      <c r="BA6" s="266"/>
      <c r="BB6" s="192"/>
      <c r="BC6" s="180"/>
      <c r="BD6" s="180"/>
      <c r="BE6" s="180"/>
    </row>
    <row r="7" spans="1:67" ht="27.75" customHeight="1" x14ac:dyDescent="0.4">
      <c r="A7" s="109" t="s">
        <v>17</v>
      </c>
      <c r="B7" s="110" t="s">
        <v>18</v>
      </c>
      <c r="C7" s="110" t="s">
        <v>19</v>
      </c>
      <c r="D7" s="111" t="s">
        <v>20</v>
      </c>
      <c r="E7" s="113" t="s">
        <v>21</v>
      </c>
      <c r="F7" s="113" t="s">
        <v>22</v>
      </c>
      <c r="G7" s="113" t="s">
        <v>23</v>
      </c>
      <c r="H7" s="113" t="s">
        <v>24</v>
      </c>
      <c r="I7" s="113" t="s">
        <v>25</v>
      </c>
      <c r="J7" s="113" t="s">
        <v>26</v>
      </c>
      <c r="K7" s="101"/>
      <c r="L7" s="102"/>
      <c r="M7" s="102"/>
      <c r="N7" s="102"/>
      <c r="O7" s="102"/>
      <c r="P7" s="193" t="s">
        <v>27</v>
      </c>
      <c r="Q7" s="116" t="s">
        <v>28</v>
      </c>
      <c r="R7" s="116" t="s">
        <v>29</v>
      </c>
      <c r="S7" s="106" t="s">
        <v>30</v>
      </c>
      <c r="T7" s="107"/>
      <c r="U7" s="107"/>
      <c r="V7" s="107"/>
      <c r="W7" s="108"/>
      <c r="X7" s="130" t="s">
        <v>31</v>
      </c>
      <c r="Y7" s="101"/>
      <c r="Z7" s="102"/>
      <c r="AA7" s="102"/>
      <c r="AB7" s="102"/>
      <c r="AC7" s="102"/>
      <c r="AD7" s="103"/>
      <c r="AE7" s="103"/>
      <c r="AF7" s="103"/>
      <c r="AG7" s="103"/>
      <c r="AH7" s="103"/>
      <c r="AI7" s="103"/>
      <c r="AJ7" s="103"/>
      <c r="AK7" s="103"/>
      <c r="AL7" s="194" t="s">
        <v>86</v>
      </c>
      <c r="AM7" s="194"/>
      <c r="AN7" s="194"/>
      <c r="AO7" s="194"/>
      <c r="AP7" s="194" t="s">
        <v>87</v>
      </c>
      <c r="AQ7" s="194"/>
      <c r="AR7" s="194"/>
      <c r="AS7" s="195"/>
      <c r="AT7" s="266"/>
      <c r="AU7" s="266"/>
      <c r="AV7" s="266"/>
      <c r="AW7" s="266"/>
      <c r="AX7" s="266"/>
      <c r="AY7" s="266"/>
      <c r="AZ7" s="266"/>
      <c r="BA7" s="266"/>
      <c r="BB7" s="192"/>
      <c r="BC7" s="192"/>
      <c r="BD7" s="192"/>
      <c r="BE7" s="192"/>
    </row>
    <row r="8" spans="1:67" ht="237.75" customHeight="1" x14ac:dyDescent="0.2">
      <c r="A8" s="109"/>
      <c r="B8" s="110"/>
      <c r="C8" s="110"/>
      <c r="D8" s="112"/>
      <c r="E8" s="114"/>
      <c r="F8" s="114"/>
      <c r="G8" s="114"/>
      <c r="H8" s="114"/>
      <c r="I8" s="114"/>
      <c r="J8" s="114"/>
      <c r="K8" s="6" t="s">
        <v>32</v>
      </c>
      <c r="L8" s="7" t="s">
        <v>33</v>
      </c>
      <c r="M8" s="7" t="s">
        <v>21</v>
      </c>
      <c r="N8" s="7" t="s">
        <v>33</v>
      </c>
      <c r="O8" s="7" t="s">
        <v>34</v>
      </c>
      <c r="P8" s="193"/>
      <c r="Q8" s="117"/>
      <c r="R8" s="117"/>
      <c r="S8" s="196" t="s">
        <v>17</v>
      </c>
      <c r="T8" s="196" t="s">
        <v>35</v>
      </c>
      <c r="U8" s="196" t="s">
        <v>36</v>
      </c>
      <c r="V8" s="196" t="s">
        <v>37</v>
      </c>
      <c r="W8" s="196" t="s">
        <v>38</v>
      </c>
      <c r="X8" s="130"/>
      <c r="Y8" s="9" t="s">
        <v>32</v>
      </c>
      <c r="Z8" s="7" t="s">
        <v>33</v>
      </c>
      <c r="AA8" s="7" t="s">
        <v>21</v>
      </c>
      <c r="AB8" s="7" t="s">
        <v>33</v>
      </c>
      <c r="AC8" s="7" t="s">
        <v>39</v>
      </c>
      <c r="AD8" s="103"/>
      <c r="AE8" s="10" t="s">
        <v>40</v>
      </c>
      <c r="AF8" s="11" t="s">
        <v>41</v>
      </c>
      <c r="AG8" s="11" t="s">
        <v>31</v>
      </c>
      <c r="AH8" s="11" t="s">
        <v>42</v>
      </c>
      <c r="AI8" s="11" t="s">
        <v>31</v>
      </c>
      <c r="AJ8" s="103"/>
      <c r="AK8" s="103"/>
      <c r="AL8" s="267" t="s">
        <v>88</v>
      </c>
      <c r="AM8" s="267" t="s">
        <v>89</v>
      </c>
      <c r="AN8" s="267" t="s">
        <v>90</v>
      </c>
      <c r="AO8" s="267" t="s">
        <v>156</v>
      </c>
      <c r="AP8" s="267" t="s">
        <v>92</v>
      </c>
      <c r="AQ8" s="267" t="s">
        <v>157</v>
      </c>
      <c r="AR8" s="267" t="s">
        <v>94</v>
      </c>
      <c r="AS8" s="267" t="s">
        <v>158</v>
      </c>
      <c r="AT8" s="268" t="s">
        <v>96</v>
      </c>
      <c r="AU8" s="268" t="s">
        <v>97</v>
      </c>
      <c r="AV8" s="268" t="s">
        <v>98</v>
      </c>
      <c r="AW8" s="268" t="s">
        <v>99</v>
      </c>
      <c r="AX8" s="268" t="s">
        <v>100</v>
      </c>
      <c r="AY8" s="268" t="s">
        <v>101</v>
      </c>
      <c r="AZ8" s="268" t="s">
        <v>102</v>
      </c>
      <c r="BA8" s="268" t="s">
        <v>103</v>
      </c>
      <c r="BB8" s="40"/>
      <c r="BC8" s="40"/>
      <c r="BD8" s="40"/>
      <c r="BE8" s="40"/>
      <c r="BF8" s="40"/>
      <c r="BG8" s="40"/>
      <c r="BH8" s="40"/>
      <c r="BI8" s="40"/>
      <c r="BJ8" s="40"/>
      <c r="BK8" s="40"/>
      <c r="BL8" s="40"/>
      <c r="BM8" s="40"/>
      <c r="BN8" s="40"/>
      <c r="BO8" s="40"/>
    </row>
    <row r="9" spans="1:67" ht="97.5" customHeight="1" x14ac:dyDescent="0.3">
      <c r="A9" s="118" t="s">
        <v>104</v>
      </c>
      <c r="B9" s="118" t="s">
        <v>159</v>
      </c>
      <c r="C9" s="118" t="s">
        <v>160</v>
      </c>
      <c r="D9" s="118" t="s">
        <v>161</v>
      </c>
      <c r="E9" s="118" t="s">
        <v>108</v>
      </c>
      <c r="F9" s="118" t="s">
        <v>162</v>
      </c>
      <c r="G9" s="118" t="s">
        <v>163</v>
      </c>
      <c r="H9" s="12" t="s">
        <v>164</v>
      </c>
      <c r="I9" s="149" t="s">
        <v>165</v>
      </c>
      <c r="J9" s="122" t="s">
        <v>113</v>
      </c>
      <c r="K9" s="123" t="s">
        <v>114</v>
      </c>
      <c r="L9" s="124">
        <v>0.8</v>
      </c>
      <c r="M9" s="123" t="s">
        <v>115</v>
      </c>
      <c r="N9" s="125">
        <v>1</v>
      </c>
      <c r="O9" s="126" t="s">
        <v>116</v>
      </c>
      <c r="P9" s="12">
        <v>1</v>
      </c>
      <c r="Q9" s="12" t="s">
        <v>187</v>
      </c>
      <c r="R9" s="12" t="s">
        <v>47</v>
      </c>
      <c r="S9" s="199" t="s">
        <v>118</v>
      </c>
      <c r="T9" s="199" t="s">
        <v>119</v>
      </c>
      <c r="U9" s="199" t="s">
        <v>120</v>
      </c>
      <c r="V9" s="199" t="s">
        <v>121</v>
      </c>
      <c r="W9" s="199" t="s">
        <v>122</v>
      </c>
      <c r="X9" s="14" t="s">
        <v>167</v>
      </c>
      <c r="Y9" s="123" t="s">
        <v>168</v>
      </c>
      <c r="Z9" s="124">
        <v>0.17279999999999998</v>
      </c>
      <c r="AA9" s="123" t="s">
        <v>125</v>
      </c>
      <c r="AB9" s="124">
        <v>0.75</v>
      </c>
      <c r="AC9" s="126" t="s">
        <v>126</v>
      </c>
      <c r="AD9" s="127" t="s">
        <v>170</v>
      </c>
      <c r="AE9" s="15" t="s">
        <v>188</v>
      </c>
      <c r="AF9" s="15" t="s">
        <v>188</v>
      </c>
      <c r="AG9" s="12" t="s">
        <v>188</v>
      </c>
      <c r="AH9" s="12" t="s">
        <v>128</v>
      </c>
      <c r="AI9" s="12" t="s">
        <v>171</v>
      </c>
      <c r="AJ9" s="127" t="s">
        <v>172</v>
      </c>
      <c r="AK9" s="127" t="s">
        <v>173</v>
      </c>
      <c r="AL9" s="269" t="s">
        <v>154</v>
      </c>
      <c r="AM9" s="208" t="s">
        <v>150</v>
      </c>
      <c r="AN9" s="208" t="s">
        <v>144</v>
      </c>
      <c r="AO9" s="209" t="s">
        <v>214</v>
      </c>
      <c r="AP9" s="210" t="s">
        <v>175</v>
      </c>
      <c r="AQ9" s="211"/>
      <c r="AR9" s="210" t="s">
        <v>150</v>
      </c>
      <c r="AS9" s="294" t="s">
        <v>215</v>
      </c>
      <c r="AT9" s="45" t="s">
        <v>241</v>
      </c>
      <c r="AU9" s="45" t="str">
        <f>IF(AT9="Sí, Reporta evidencia y ES coherente","BUENO",IF(AT9="Sí y No reporta evidencia","REGULAR",IF(AT9="No y Sí reporta evidencia","REGULAR",
IF(AT9="Sí, Reporta evidencia y  NO es coherente","REGULAR",
IF(AT9="No y No reporta evidencia","MALO",
IF(AT9="N/A","No Aplica",IF(AT9="","")))))))</f>
        <v>BUENO</v>
      </c>
      <c r="AV9" s="45" t="s">
        <v>144</v>
      </c>
      <c r="AW9" s="45" t="str">
        <f>IF(AV9="BUENO","BUENO",
IF(AV9="REGULAR","REGULAR",
IF(AV9="MALO","MALO",
IF(AV9="Resultado Indicador: BUENO/No reporta Evidencia","REGULAR",
IF(AV9="Resultado Indicador: REGULAR/No reporta Evidencia","REGULAR",
IF(AV9="Se materializó el riesgo","MALO",
IF(AV9="NO APLICA","NO APLICA",
IF(AV9="",""))))))))</f>
        <v>BUENO</v>
      </c>
      <c r="AX9" s="45" t="s">
        <v>144</v>
      </c>
      <c r="AY9" s="45" t="str">
        <f>IF(AX9="BUENO","BUENO",
IF(AX9="REGULAR","REGULAR",
IF(AX9="MALO","MALO",
IF(AX9="NO APLICA","NO APLICA",
IF(AX9="","")))))</f>
        <v>BUENO</v>
      </c>
      <c r="AZ9" s="68" t="str">
        <f>IF(BB9&gt;=84,"BUENO",
IF(BB9&gt;=51,"REGULAR",
IF(BB9=0,"  ",
IF(BB9&lt;=50,"MALO"))))</f>
        <v>BUENO</v>
      </c>
      <c r="BA9" s="271"/>
      <c r="BB9" s="41">
        <f>((IF(AU9="BUENO","100",IF(AU9="REGULAR","75",IF(AU9="MALO","50",IF(AU9="NA","0",IF(AU9="","0"))))))
+(IF(AW9="BUENO","100",IF(AW9="REGULAR","75",IF(AW9="MALO","50",IF(AW9="NA","NA",IF(AW9="","0"))))))
+(IF(AY9="BUENO","100",IF(AY9="MALO","0",IF(AY9="REGULAR","75")))))
/((IF(AT9&lt;&gt;"NO APLICA","1"))+(IF(AV9&lt;&gt;"NO APLICA","1"))+IF(AX9&lt;&gt;"NO APLICA","1"))</f>
        <v>100</v>
      </c>
      <c r="BC9" s="41" t="e">
        <f>BD9/BE9</f>
        <v>#REF!</v>
      </c>
      <c r="BD9" s="41">
        <f>((IF(AU9="BUENO","100",IF(AU9="REGULAR","75",IF(AU9="MALO","50",IF(AU9="NA","0",IF(AU9="","0"))))))
+(IF(AW9="BUENO","100",IF(AW9="REGULAR","75",IF(AW9="MALO","50",IF(AW9="NA","NA",IF(AW9="","0"))))))
+(IF(AY9="BUENO","100",IF(AY9="MALO","1",IF(AY9="REGULAR","75",IF(AY9="NO APLICA","0",))))))</f>
        <v>300</v>
      </c>
      <c r="BE9" s="41" t="e">
        <f>((IF(AT9&lt;&gt;"NO APLICA","1"))+(IF(AV9&lt;&gt;"NO APLICA","1"))+IF(AX9&lt;&gt;"NO APLICA","1"))+(IF(#REF!="SI","3"))</f>
        <v>#REF!</v>
      </c>
      <c r="BF9" s="42" t="str">
        <f>((
IF(AU9="BUENO","100",
IF(AU9="REGULAR","50",
IF(AU9="MALO","0",
IF(AU9="NO APLICA","NA",
IF(AU9="","")))))))</f>
        <v>100</v>
      </c>
      <c r="BG9" s="43" t="str">
        <f>IF(AW9="BUENO","100",
IF(AW9="REGULAR","50",
IF(AW9="MALO","0",
IF(AW9="NO APLICA","NA",
IF(AW9="","0")))))</f>
        <v>100</v>
      </c>
      <c r="BH9" s="43" t="str">
        <f>IF(AY9="BUENO","100",
IF(AY9="MALO","0",
IF(AY9="REGULAR","75",
IF(AY9="N/A","80",
IF(AY9="","0")))))</f>
        <v>100</v>
      </c>
      <c r="BI9" s="40"/>
      <c r="BJ9" s="44" t="e">
        <f>((IF(AT9&lt;&gt;"NO APLICA","1"))+(IF(AV9&lt;&gt;"NO APLICA","1"))+IF(AX9&lt;&gt;"NO APLICA","1"))+(IF(#REF!="SI","1"))</f>
        <v>#REF!</v>
      </c>
      <c r="BK9" s="67">
        <f>((IF(AU9="BUENO","100",IF(AU9="REGULAR","75",IF(AU9="MALO","50",IF(AU9="NA","0",IF(AU9="","0"))))))
+(IF(AW9="BUENO","100",IF(AW9="REGULAR","75",IF(AW9="MALO","50",IF(AW9="NA","NA",IF(AW9="","0"))))))
+(IF(AY9="BUENO","100",IF(AY9="MALO","1",IF(AY9="REGULAR","75",IF(AY9="NO APLICA","0",))))))</f>
        <v>300</v>
      </c>
      <c r="BL9" s="48" t="e">
        <f>BK9/BJ9</f>
        <v>#REF!</v>
      </c>
      <c r="BM9" s="40"/>
      <c r="BN9" s="40"/>
      <c r="BO9" s="40"/>
    </row>
    <row r="10" spans="1:67" ht="97.5" customHeight="1" x14ac:dyDescent="0.3">
      <c r="A10" s="118"/>
      <c r="B10" s="118"/>
      <c r="C10" s="118"/>
      <c r="D10" s="118"/>
      <c r="E10" s="118"/>
      <c r="F10" s="118"/>
      <c r="G10" s="118"/>
      <c r="H10" s="12" t="s">
        <v>188</v>
      </c>
      <c r="I10" s="150"/>
      <c r="J10" s="122"/>
      <c r="K10" s="123"/>
      <c r="L10" s="118"/>
      <c r="M10" s="123"/>
      <c r="N10" s="125"/>
      <c r="O10" s="126"/>
      <c r="P10" s="12">
        <v>2</v>
      </c>
      <c r="Q10" s="12" t="s">
        <v>178</v>
      </c>
      <c r="R10" s="12" t="s">
        <v>47</v>
      </c>
      <c r="S10" s="199" t="s">
        <v>118</v>
      </c>
      <c r="T10" s="199" t="s">
        <v>119</v>
      </c>
      <c r="U10" s="199" t="s">
        <v>120</v>
      </c>
      <c r="V10" s="199" t="s">
        <v>121</v>
      </c>
      <c r="W10" s="199" t="s">
        <v>122</v>
      </c>
      <c r="X10" s="14" t="s">
        <v>179</v>
      </c>
      <c r="Y10" s="123"/>
      <c r="Z10" s="118"/>
      <c r="AA10" s="123"/>
      <c r="AB10" s="118"/>
      <c r="AC10" s="126"/>
      <c r="AD10" s="128"/>
      <c r="AE10" s="15" t="s">
        <v>188</v>
      </c>
      <c r="AF10" s="15" t="s">
        <v>188</v>
      </c>
      <c r="AG10" s="12" t="s">
        <v>188</v>
      </c>
      <c r="AH10" s="12" t="s">
        <v>188</v>
      </c>
      <c r="AI10" s="12" t="s">
        <v>188</v>
      </c>
      <c r="AJ10" s="128"/>
      <c r="AK10" s="128"/>
      <c r="AL10" s="269"/>
      <c r="AM10" s="208"/>
      <c r="AN10" s="208"/>
      <c r="AO10" s="209"/>
      <c r="AP10" s="210" t="s">
        <v>175</v>
      </c>
      <c r="AQ10" s="211"/>
      <c r="AR10" s="210" t="s">
        <v>150</v>
      </c>
      <c r="AS10" s="294" t="s">
        <v>216</v>
      </c>
      <c r="AT10" s="45" t="s">
        <v>241</v>
      </c>
      <c r="AU10" s="45" t="str">
        <f t="shared" ref="AU10:AU14" si="0">IF(AT10="Sí, Reporta evidencia y ES coherente","BUENO",IF(AT10="Sí y No reporta evidencia","REGULAR",IF(AT10="No y Sí reporta evidencia","REGULAR",
IF(AT10="Sí, Reporta evidencia y  NO es coherente","REGULAR",
IF(AT10="No y No reporta evidencia","MALO",
IF(AT10="N/A","No Aplica",IF(AT10="","")))))))</f>
        <v>BUENO</v>
      </c>
      <c r="AV10" s="45" t="s">
        <v>144</v>
      </c>
      <c r="AW10" s="45" t="str">
        <f t="shared" ref="AW10:AW14" si="1">IF(AV10="BUENO","BUENO",
IF(AV10="REGULAR","REGULAR",
IF(AV10="MALO","MALO",
IF(AV10="Resultado Indicador: BUENO/No reporta Evidencia","REGULAR",
IF(AV10="Resultado Indicador: REGULAR/No reporta Evidencia","REGULAR",
IF(AV10="Se materializó el riesgo","MALO",
IF(AV10="NO APLICA","NO APLICA",
IF(AV10="",""))))))))</f>
        <v>BUENO</v>
      </c>
      <c r="AX10" s="45" t="s">
        <v>144</v>
      </c>
      <c r="AY10" s="45" t="str">
        <f t="shared" ref="AY10:AY14" si="2">IF(AX10="BUENO","BUENO",
IF(AX10="REGULAR","REGULAR",
IF(AX10="MALO","MALO",
IF(AX10="NO APLICA","NO APLICA",
IF(AX10="","")))))</f>
        <v>BUENO</v>
      </c>
      <c r="AZ10" s="68" t="str">
        <f t="shared" ref="AZ10:AZ14" si="3">IF(BB10&gt;=84,"BUENO",
IF(BB10&gt;=51,"REGULAR",
IF(BB10=0,"  ",
IF(BB10&lt;=50,"MALO"))))</f>
        <v>BUENO</v>
      </c>
      <c r="BA10" s="271"/>
      <c r="BB10" s="41">
        <f t="shared" ref="BB10:BB73" si="4">((IF(AU10="BUENO","100",IF(AU10="REGULAR","75",IF(AU10="MALO","50",IF(AU10="NA","0",IF(AU10="","0"))))))
+(IF(AW10="BUENO","100",IF(AW10="REGULAR","75",IF(AW10="MALO","50",IF(AW10="NA","NA",IF(AW10="","0"))))))
+(IF(AY10="BUENO","100",IF(AY10="MALO","0",IF(AY10="REGULAR","75")))))
/((IF(AT10&lt;&gt;"NO APLICA","1"))+(IF(AV10&lt;&gt;"NO APLICA","1"))+IF(AX10&lt;&gt;"NO APLICA","1"))</f>
        <v>100</v>
      </c>
      <c r="BC10" s="41" t="e">
        <f t="shared" ref="BC10:BC14" si="5">BD10/BE10</f>
        <v>#REF!</v>
      </c>
      <c r="BD10" s="41">
        <f t="shared" ref="BD10:BD14" si="6">((IF(AU10="BUENO","100",IF(AU10="REGULAR","75",IF(AU10="MALO","50",IF(AU10="NA","0",IF(AU10="","0"))))))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73" si="7">((
IF(AU10="BUENO","100",
IF(AU10="REGULAR","50",
IF(AU10="MALO","0",
IF(AU10="NO APLICA","NA",
IF(AU10="","")))))))</f>
        <v>100</v>
      </c>
      <c r="BG10" s="43" t="str">
        <f t="shared" ref="BG10:BG73" si="8">IF(AW10="BUENO","100",
IF(AW10="REGULAR","50",
IF(AW10="MALO","0",
IF(AW10="NO APLICA","NA",
IF(AW10="","0")))))</f>
        <v>100</v>
      </c>
      <c r="BH10" s="43" t="str">
        <f t="shared" ref="BH10:BH14" si="9">IF(AY10="BUENO","100",
IF(AY10="MALO","0",
IF(AY10="REGULAR","75",
IF(AY10="N/A","80",
IF(AY10="","0")))))</f>
        <v>100</v>
      </c>
      <c r="BI10" s="40"/>
      <c r="BJ10" s="44" t="e">
        <f>((IF(AT10&lt;&gt;"NO APLICA","1"))+(IF(AV10&lt;&gt;"NO APLICA","1"))+IF(AX10&lt;&gt;"NO APLICA","1"))+(IF(#REF!="SI","1"))</f>
        <v>#REF!</v>
      </c>
      <c r="BK10" s="67">
        <f t="shared" ref="BK10:BK14" si="10">((IF(AU10="BUENO","100",IF(AU10="REGULAR","75",IF(AU10="MALO","50",IF(AU10="NA","0",IF(AU10="","0"))))))
+(IF(AW10="BUENO","100",IF(AW10="REGULAR","75",IF(AW10="MALO","50",IF(AW10="NA","NA",IF(AW10="","0"))))))
+(IF(AY10="BUENO","100",IF(AY10="MALO","1",IF(AY10="REGULAR","75",IF(AY10="NO APLICA","0",))))))</f>
        <v>300</v>
      </c>
      <c r="BL10" s="48" t="e">
        <f t="shared" ref="BL10:BL14" si="11">BK10/BJ10</f>
        <v>#REF!</v>
      </c>
      <c r="BM10" s="40"/>
      <c r="BN10" s="40"/>
      <c r="BO10" s="40"/>
    </row>
    <row r="11" spans="1:67" ht="97.5" customHeight="1" x14ac:dyDescent="0.3">
      <c r="A11" s="118"/>
      <c r="B11" s="118"/>
      <c r="C11" s="118"/>
      <c r="D11" s="118"/>
      <c r="E11" s="118"/>
      <c r="F11" s="118"/>
      <c r="G11" s="118"/>
      <c r="H11" s="12" t="s">
        <v>188</v>
      </c>
      <c r="I11" s="150"/>
      <c r="J11" s="122"/>
      <c r="K11" s="123"/>
      <c r="L11" s="118"/>
      <c r="M11" s="123"/>
      <c r="N11" s="125"/>
      <c r="O11" s="126"/>
      <c r="P11" s="12">
        <v>3</v>
      </c>
      <c r="Q11" s="12" t="s">
        <v>181</v>
      </c>
      <c r="R11" s="12" t="s">
        <v>47</v>
      </c>
      <c r="S11" s="199" t="s">
        <v>118</v>
      </c>
      <c r="T11" s="199" t="s">
        <v>119</v>
      </c>
      <c r="U11" s="199" t="s">
        <v>120</v>
      </c>
      <c r="V11" s="199" t="s">
        <v>121</v>
      </c>
      <c r="W11" s="199" t="s">
        <v>122</v>
      </c>
      <c r="X11" s="14" t="s">
        <v>182</v>
      </c>
      <c r="Y11" s="123"/>
      <c r="Z11" s="118"/>
      <c r="AA11" s="123"/>
      <c r="AB11" s="118"/>
      <c r="AC11" s="126"/>
      <c r="AD11" s="128"/>
      <c r="AE11" s="15" t="s">
        <v>188</v>
      </c>
      <c r="AF11" s="15" t="s">
        <v>188</v>
      </c>
      <c r="AG11" s="12" t="s">
        <v>188</v>
      </c>
      <c r="AH11" s="12" t="s">
        <v>188</v>
      </c>
      <c r="AI11" s="12" t="s">
        <v>188</v>
      </c>
      <c r="AJ11" s="129"/>
      <c r="AK11" s="129"/>
      <c r="AL11" s="269"/>
      <c r="AM11" s="208"/>
      <c r="AN11" s="208"/>
      <c r="AO11" s="209"/>
      <c r="AP11" s="210" t="s">
        <v>175</v>
      </c>
      <c r="AQ11" s="211"/>
      <c r="AR11" s="210" t="s">
        <v>150</v>
      </c>
      <c r="AS11" s="294" t="s">
        <v>217</v>
      </c>
      <c r="AT11" s="45" t="s">
        <v>241</v>
      </c>
      <c r="AU11" s="45" t="str">
        <f t="shared" si="0"/>
        <v>BUENO</v>
      </c>
      <c r="AV11" s="45" t="s">
        <v>144</v>
      </c>
      <c r="AW11" s="45" t="str">
        <f t="shared" si="1"/>
        <v>BUENO</v>
      </c>
      <c r="AX11" s="45" t="s">
        <v>144</v>
      </c>
      <c r="AY11" s="45" t="str">
        <f t="shared" si="2"/>
        <v>BUENO</v>
      </c>
      <c r="AZ11" s="68" t="str">
        <f t="shared" si="3"/>
        <v>BUENO</v>
      </c>
      <c r="BA11" s="214"/>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7">
        <f t="shared" si="10"/>
        <v>300</v>
      </c>
      <c r="BL11" s="48" t="e">
        <f t="shared" si="11"/>
        <v>#REF!</v>
      </c>
      <c r="BM11" s="40"/>
      <c r="BN11" s="40"/>
      <c r="BO11" s="40"/>
    </row>
    <row r="12" spans="1:67" ht="97.5" customHeight="1" x14ac:dyDescent="0.3">
      <c r="A12" s="118"/>
      <c r="B12" s="118"/>
      <c r="C12" s="118"/>
      <c r="D12" s="118"/>
      <c r="E12" s="118"/>
      <c r="F12" s="118"/>
      <c r="G12" s="118"/>
      <c r="H12" s="12" t="s">
        <v>188</v>
      </c>
      <c r="I12" s="150"/>
      <c r="J12" s="122"/>
      <c r="K12" s="123"/>
      <c r="L12" s="118"/>
      <c r="M12" s="123"/>
      <c r="N12" s="125"/>
      <c r="O12" s="126"/>
      <c r="P12" s="12">
        <v>4</v>
      </c>
      <c r="Q12" s="12" t="s">
        <v>184</v>
      </c>
      <c r="R12" s="12" t="s">
        <v>21</v>
      </c>
      <c r="S12" s="199" t="s">
        <v>137</v>
      </c>
      <c r="T12" s="199" t="s">
        <v>119</v>
      </c>
      <c r="U12" s="199" t="s">
        <v>120</v>
      </c>
      <c r="V12" s="199" t="s">
        <v>138</v>
      </c>
      <c r="W12" s="199" t="s">
        <v>122</v>
      </c>
      <c r="X12" s="14" t="s">
        <v>171</v>
      </c>
      <c r="Y12" s="123"/>
      <c r="Z12" s="118"/>
      <c r="AA12" s="123"/>
      <c r="AB12" s="118"/>
      <c r="AC12" s="126"/>
      <c r="AD12" s="128"/>
      <c r="AE12" s="15" t="s">
        <v>188</v>
      </c>
      <c r="AF12" s="15" t="s">
        <v>188</v>
      </c>
      <c r="AG12" s="12" t="s">
        <v>188</v>
      </c>
      <c r="AH12" s="12" t="s">
        <v>188</v>
      </c>
      <c r="AI12" s="12" t="s">
        <v>188</v>
      </c>
      <c r="AJ12" s="127" t="s">
        <v>188</v>
      </c>
      <c r="AK12" s="127" t="s">
        <v>188</v>
      </c>
      <c r="AL12" s="269"/>
      <c r="AM12" s="208"/>
      <c r="AN12" s="208"/>
      <c r="AO12" s="209"/>
      <c r="AP12" s="210"/>
      <c r="AQ12" s="211"/>
      <c r="AR12" s="210"/>
      <c r="AS12" s="294" t="s">
        <v>218</v>
      </c>
      <c r="AT12" s="45"/>
      <c r="AU12" s="45" t="str">
        <f t="shared" si="0"/>
        <v/>
      </c>
      <c r="AV12" s="45"/>
      <c r="AW12" s="45" t="str">
        <f t="shared" si="1"/>
        <v/>
      </c>
      <c r="AX12" s="45"/>
      <c r="AY12" s="45" t="str">
        <f t="shared" si="2"/>
        <v/>
      </c>
      <c r="AZ12" s="68" t="str">
        <f t="shared" si="3"/>
        <v xml:space="preserve">  </v>
      </c>
      <c r="BA12" s="214"/>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7">
        <f t="shared" si="10"/>
        <v>0</v>
      </c>
      <c r="BL12" s="48" t="e">
        <f t="shared" si="11"/>
        <v>#REF!</v>
      </c>
      <c r="BM12" s="40"/>
      <c r="BN12" s="40"/>
      <c r="BO12" s="40"/>
    </row>
    <row r="13" spans="1:67" ht="97.5" customHeight="1" x14ac:dyDescent="0.3">
      <c r="A13" s="118"/>
      <c r="B13" s="118"/>
      <c r="C13" s="118"/>
      <c r="D13" s="118"/>
      <c r="E13" s="118"/>
      <c r="F13" s="118"/>
      <c r="G13" s="118"/>
      <c r="H13" s="12" t="s">
        <v>188</v>
      </c>
      <c r="I13" s="150"/>
      <c r="J13" s="122"/>
      <c r="K13" s="123"/>
      <c r="L13" s="118"/>
      <c r="M13" s="123"/>
      <c r="N13" s="125"/>
      <c r="O13" s="126"/>
      <c r="P13" s="12">
        <v>5</v>
      </c>
      <c r="Q13" s="12" t="s">
        <v>188</v>
      </c>
      <c r="R13" s="12" t="s">
        <v>186</v>
      </c>
      <c r="S13" s="199" t="s">
        <v>188</v>
      </c>
      <c r="T13" s="199" t="s">
        <v>188</v>
      </c>
      <c r="U13" s="199" t="s">
        <v>188</v>
      </c>
      <c r="V13" s="199" t="s">
        <v>188</v>
      </c>
      <c r="W13" s="199" t="s">
        <v>188</v>
      </c>
      <c r="X13" s="14" t="s">
        <v>188</v>
      </c>
      <c r="Y13" s="123"/>
      <c r="Z13" s="118"/>
      <c r="AA13" s="123"/>
      <c r="AB13" s="118"/>
      <c r="AC13" s="126"/>
      <c r="AD13" s="128"/>
      <c r="AE13" s="15" t="s">
        <v>188</v>
      </c>
      <c r="AF13" s="15" t="s">
        <v>188</v>
      </c>
      <c r="AG13" s="12" t="s">
        <v>188</v>
      </c>
      <c r="AH13" s="12"/>
      <c r="AI13" s="12"/>
      <c r="AJ13" s="128"/>
      <c r="AK13" s="128"/>
      <c r="AL13" s="269"/>
      <c r="AM13" s="208"/>
      <c r="AN13" s="208"/>
      <c r="AO13" s="209"/>
      <c r="AP13" s="210"/>
      <c r="AQ13" s="211"/>
      <c r="AR13" s="210"/>
      <c r="AS13" s="212"/>
      <c r="AT13" s="45"/>
      <c r="AU13" s="45" t="str">
        <f t="shared" si="0"/>
        <v/>
      </c>
      <c r="AV13" s="45"/>
      <c r="AW13" s="45" t="str">
        <f t="shared" si="1"/>
        <v/>
      </c>
      <c r="AX13" s="45"/>
      <c r="AY13" s="45" t="str">
        <f t="shared" si="2"/>
        <v/>
      </c>
      <c r="AZ13" s="68" t="str">
        <f t="shared" si="3"/>
        <v xml:space="preserve">  </v>
      </c>
      <c r="BA13" s="214"/>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7">
        <f t="shared" si="10"/>
        <v>0</v>
      </c>
      <c r="BL13" s="48" t="e">
        <f t="shared" si="11"/>
        <v>#REF!</v>
      </c>
      <c r="BM13" s="40"/>
      <c r="BN13" s="40"/>
      <c r="BO13" s="40"/>
    </row>
    <row r="14" spans="1:67" ht="97.5" customHeight="1" thickBot="1" x14ac:dyDescent="0.35">
      <c r="A14" s="118"/>
      <c r="B14" s="118"/>
      <c r="C14" s="118"/>
      <c r="D14" s="118"/>
      <c r="E14" s="118"/>
      <c r="F14" s="118"/>
      <c r="G14" s="118"/>
      <c r="H14" s="12" t="s">
        <v>188</v>
      </c>
      <c r="I14" s="151"/>
      <c r="J14" s="122"/>
      <c r="K14" s="123"/>
      <c r="L14" s="118"/>
      <c r="M14" s="123"/>
      <c r="N14" s="125"/>
      <c r="O14" s="126"/>
      <c r="P14" s="12">
        <v>6</v>
      </c>
      <c r="Q14" s="12" t="s">
        <v>188</v>
      </c>
      <c r="R14" s="12" t="s">
        <v>186</v>
      </c>
      <c r="S14" s="199" t="s">
        <v>188</v>
      </c>
      <c r="T14" s="199" t="s">
        <v>188</v>
      </c>
      <c r="U14" s="199" t="s">
        <v>188</v>
      </c>
      <c r="V14" s="199" t="s">
        <v>188</v>
      </c>
      <c r="W14" s="199" t="s">
        <v>188</v>
      </c>
      <c r="X14" s="14" t="s">
        <v>188</v>
      </c>
      <c r="Y14" s="123"/>
      <c r="Z14" s="118"/>
      <c r="AA14" s="123"/>
      <c r="AB14" s="118"/>
      <c r="AC14" s="126"/>
      <c r="AD14" s="129"/>
      <c r="AE14" s="15" t="s">
        <v>188</v>
      </c>
      <c r="AF14" s="15" t="s">
        <v>188</v>
      </c>
      <c r="AG14" s="12" t="s">
        <v>188</v>
      </c>
      <c r="AH14" s="12"/>
      <c r="AI14" s="12"/>
      <c r="AJ14" s="129"/>
      <c r="AK14" s="129"/>
      <c r="AL14" s="272"/>
      <c r="AM14" s="216"/>
      <c r="AN14" s="216"/>
      <c r="AO14" s="217"/>
      <c r="AP14" s="210"/>
      <c r="AQ14" s="211"/>
      <c r="AR14" s="210"/>
      <c r="AS14" s="212"/>
      <c r="AT14" s="45"/>
      <c r="AU14" s="45" t="str">
        <f t="shared" si="0"/>
        <v/>
      </c>
      <c r="AV14" s="45"/>
      <c r="AW14" s="45" t="str">
        <f t="shared" si="1"/>
        <v/>
      </c>
      <c r="AX14" s="45"/>
      <c r="AY14" s="45" t="str">
        <f t="shared" si="2"/>
        <v/>
      </c>
      <c r="AZ14" s="68" t="str">
        <f t="shared" si="3"/>
        <v xml:space="preserve">  </v>
      </c>
      <c r="BA14" s="221"/>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7">
        <f t="shared" si="10"/>
        <v>0</v>
      </c>
      <c r="BL14" s="48" t="e">
        <f t="shared" si="11"/>
        <v>#REF!</v>
      </c>
      <c r="BM14" s="40"/>
      <c r="BN14" s="40"/>
      <c r="BO14" s="40"/>
    </row>
    <row r="15" spans="1:67" x14ac:dyDescent="0.4">
      <c r="AY15" s="257" t="s">
        <v>141</v>
      </c>
      <c r="AZ15" s="257"/>
      <c r="BB15" s="41">
        <f t="shared" si="4"/>
        <v>0</v>
      </c>
      <c r="BC15" s="41"/>
      <c r="BD15" s="41"/>
      <c r="BE15" s="41"/>
      <c r="BF15" s="42" t="str">
        <f t="shared" si="7"/>
        <v/>
      </c>
      <c r="BG15" s="43" t="str">
        <f t="shared" si="8"/>
        <v>0</v>
      </c>
      <c r="BH15" s="43" t="b">
        <f t="shared" ref="BH15:BH78" si="12">IF(AY15="BUENO","100",
IF(AY15="MALO","0",
IF(AY15="REGULAR","75",
IF(AY15="","0"))))</f>
        <v>0</v>
      </c>
      <c r="BI15" s="40"/>
      <c r="BJ15" s="40"/>
      <c r="BK15" s="40"/>
      <c r="BL15" s="40"/>
      <c r="BM15" s="40"/>
      <c r="BN15" s="40"/>
      <c r="BO15" s="40"/>
    </row>
    <row r="16" spans="1:67" ht="30.75" thickBot="1" x14ac:dyDescent="0.45">
      <c r="A16" s="273"/>
      <c r="AY16" s="257" t="s">
        <v>141</v>
      </c>
      <c r="AZ16" s="257"/>
      <c r="BB16" s="41">
        <f t="shared" si="4"/>
        <v>0</v>
      </c>
      <c r="BC16" s="41"/>
      <c r="BD16" s="41"/>
      <c r="BE16" s="41"/>
      <c r="BF16" s="42" t="str">
        <f t="shared" si="7"/>
        <v/>
      </c>
      <c r="BG16" s="43" t="str">
        <f t="shared" si="8"/>
        <v>0</v>
      </c>
      <c r="BH16" s="43" t="b">
        <f t="shared" si="12"/>
        <v>0</v>
      </c>
      <c r="BI16" s="40"/>
      <c r="BJ16" s="40"/>
      <c r="BK16" s="40"/>
      <c r="BL16" s="40"/>
      <c r="BM16" s="40"/>
      <c r="BN16" s="40"/>
      <c r="BO16" s="40"/>
    </row>
    <row r="17" spans="1:67" x14ac:dyDescent="0.4">
      <c r="A17" s="273"/>
      <c r="AL17" s="229"/>
      <c r="AM17" s="230"/>
      <c r="AN17" s="230"/>
      <c r="AO17" s="230"/>
      <c r="AP17" s="230"/>
      <c r="AQ17" s="230"/>
      <c r="AR17" s="230"/>
      <c r="AS17" s="231"/>
      <c r="AT17" s="232"/>
      <c r="AU17" s="233"/>
      <c r="AV17" s="233"/>
      <c r="AW17" s="233"/>
      <c r="AX17" s="233"/>
      <c r="AY17" s="233"/>
      <c r="AZ17" s="234"/>
      <c r="BA17" s="235"/>
      <c r="BB17" s="41">
        <f t="shared" si="4"/>
        <v>0</v>
      </c>
      <c r="BC17" s="41"/>
      <c r="BD17" s="41"/>
      <c r="BE17" s="41"/>
      <c r="BF17" s="42" t="str">
        <f t="shared" si="7"/>
        <v/>
      </c>
      <c r="BG17" s="43" t="str">
        <f t="shared" si="8"/>
        <v>0</v>
      </c>
      <c r="BH17" s="43" t="str">
        <f t="shared" si="12"/>
        <v>0</v>
      </c>
      <c r="BI17" s="40"/>
      <c r="BJ17" s="76"/>
      <c r="BK17" s="48"/>
      <c r="BL17" s="48"/>
      <c r="BM17" s="40"/>
      <c r="BN17" s="40"/>
      <c r="BO17" s="40"/>
    </row>
    <row r="18" spans="1:67" ht="20.25" x14ac:dyDescent="0.3">
      <c r="A18" s="274"/>
      <c r="AL18" s="236"/>
      <c r="AM18" s="237"/>
      <c r="AN18" s="237"/>
      <c r="AO18" s="237"/>
      <c r="AP18" s="237"/>
      <c r="AQ18" s="237"/>
      <c r="AR18" s="237"/>
      <c r="AS18" s="238"/>
      <c r="AT18" s="239"/>
      <c r="AU18" s="240"/>
      <c r="AV18" s="240"/>
      <c r="AW18" s="240"/>
      <c r="AX18" s="240"/>
      <c r="AY18" s="240"/>
      <c r="AZ18" s="241"/>
      <c r="BA18" s="242"/>
      <c r="BB18" s="41">
        <f t="shared" si="4"/>
        <v>0</v>
      </c>
      <c r="BC18" s="41"/>
      <c r="BD18" s="41"/>
      <c r="BE18" s="41"/>
      <c r="BF18" s="42" t="str">
        <f t="shared" si="7"/>
        <v/>
      </c>
      <c r="BG18" s="43" t="str">
        <f t="shared" si="8"/>
        <v>0</v>
      </c>
      <c r="BH18" s="43" t="str">
        <f t="shared" si="12"/>
        <v>0</v>
      </c>
      <c r="BI18" s="40"/>
      <c r="BJ18" s="76"/>
      <c r="BK18" s="48"/>
      <c r="BL18" s="48"/>
      <c r="BM18" s="40"/>
      <c r="BN18" s="40"/>
      <c r="BO18" s="40"/>
    </row>
    <row r="19" spans="1:67" ht="20.25" x14ac:dyDescent="0.3">
      <c r="AL19" s="236"/>
      <c r="AM19" s="237"/>
      <c r="AN19" s="237"/>
      <c r="AO19" s="237"/>
      <c r="AP19" s="237"/>
      <c r="AQ19" s="237"/>
      <c r="AR19" s="237"/>
      <c r="AS19" s="238"/>
      <c r="AT19" s="239"/>
      <c r="AU19" s="240"/>
      <c r="AV19" s="240"/>
      <c r="AW19" s="240"/>
      <c r="AX19" s="240"/>
      <c r="AY19" s="240"/>
      <c r="AZ19" s="241"/>
      <c r="BA19" s="242"/>
      <c r="BB19" s="41">
        <f t="shared" si="4"/>
        <v>0</v>
      </c>
      <c r="BC19" s="41"/>
      <c r="BD19" s="41"/>
      <c r="BE19" s="41"/>
      <c r="BF19" s="42" t="str">
        <f t="shared" si="7"/>
        <v/>
      </c>
      <c r="BG19" s="43" t="str">
        <f t="shared" si="8"/>
        <v>0</v>
      </c>
      <c r="BH19" s="43" t="str">
        <f t="shared" si="12"/>
        <v>0</v>
      </c>
      <c r="BI19" s="40"/>
      <c r="BJ19" s="76"/>
      <c r="BK19" s="48"/>
      <c r="BL19" s="48"/>
      <c r="BM19" s="40"/>
      <c r="BN19" s="40"/>
      <c r="BO19" s="40"/>
    </row>
    <row r="20" spans="1:67" ht="20.25" x14ac:dyDescent="0.3">
      <c r="AL20" s="236"/>
      <c r="AM20" s="237"/>
      <c r="AN20" s="237"/>
      <c r="AO20" s="237"/>
      <c r="AP20" s="237"/>
      <c r="AQ20" s="237"/>
      <c r="AR20" s="237"/>
      <c r="AS20" s="238"/>
      <c r="AT20" s="239"/>
      <c r="AU20" s="240"/>
      <c r="AV20" s="240"/>
      <c r="AW20" s="240"/>
      <c r="AX20" s="240"/>
      <c r="AY20" s="240"/>
      <c r="AZ20" s="241"/>
      <c r="BA20" s="242"/>
      <c r="BB20" s="41">
        <f t="shared" si="4"/>
        <v>0</v>
      </c>
      <c r="BC20" s="41"/>
      <c r="BD20" s="41"/>
      <c r="BE20" s="41"/>
      <c r="BF20" s="42" t="str">
        <f t="shared" si="7"/>
        <v/>
      </c>
      <c r="BG20" s="43" t="str">
        <f t="shared" si="8"/>
        <v>0</v>
      </c>
      <c r="BH20" s="43" t="str">
        <f t="shared" si="12"/>
        <v>0</v>
      </c>
      <c r="BI20" s="40"/>
      <c r="BJ20" s="76"/>
      <c r="BK20" s="48"/>
      <c r="BL20" s="48"/>
      <c r="BM20" s="40"/>
      <c r="BN20" s="40"/>
      <c r="BO20" s="40"/>
    </row>
    <row r="21" spans="1:67" ht="20.25" x14ac:dyDescent="0.3">
      <c r="AL21" s="236"/>
      <c r="AM21" s="237"/>
      <c r="AN21" s="237"/>
      <c r="AO21" s="237"/>
      <c r="AP21" s="237"/>
      <c r="AQ21" s="237"/>
      <c r="AR21" s="237"/>
      <c r="AS21" s="238"/>
      <c r="AT21" s="243" t="s">
        <v>139</v>
      </c>
      <c r="AU21" s="244"/>
      <c r="AV21" s="244"/>
      <c r="AW21" s="244"/>
      <c r="AX21" s="244"/>
      <c r="AY21" s="244"/>
      <c r="AZ21" s="244"/>
      <c r="BA21" s="245"/>
      <c r="BB21" s="41">
        <f t="shared" si="4"/>
        <v>0</v>
      </c>
      <c r="BC21" s="41"/>
      <c r="BD21" s="41"/>
      <c r="BE21" s="41"/>
      <c r="BF21" s="42" t="str">
        <f t="shared" si="7"/>
        <v/>
      </c>
      <c r="BG21" s="43" t="str">
        <f t="shared" si="8"/>
        <v>0</v>
      </c>
      <c r="BH21" s="43" t="str">
        <f t="shared" si="12"/>
        <v>0</v>
      </c>
      <c r="BI21" s="40"/>
      <c r="BJ21" s="76"/>
      <c r="BK21" s="48"/>
      <c r="BL21" s="48"/>
      <c r="BM21" s="40"/>
      <c r="BN21" s="40"/>
      <c r="BO21" s="40"/>
    </row>
    <row r="22" spans="1:67" ht="20.25" x14ac:dyDescent="0.3">
      <c r="AL22" s="236"/>
      <c r="AM22" s="237"/>
      <c r="AN22" s="237"/>
      <c r="AO22" s="237"/>
      <c r="AP22" s="237"/>
      <c r="AQ22" s="237"/>
      <c r="AR22" s="237"/>
      <c r="AS22" s="238"/>
      <c r="AT22" s="246"/>
      <c r="AU22" s="247"/>
      <c r="AV22" s="247"/>
      <c r="AW22" s="247"/>
      <c r="AX22" s="247"/>
      <c r="AY22" s="247"/>
      <c r="AZ22" s="247"/>
      <c r="BA22" s="248"/>
      <c r="BB22" s="41">
        <f t="shared" si="4"/>
        <v>0</v>
      </c>
      <c r="BC22" s="41"/>
      <c r="BD22" s="41"/>
      <c r="BE22" s="41"/>
      <c r="BF22" s="42" t="str">
        <f t="shared" si="7"/>
        <v/>
      </c>
      <c r="BG22" s="43" t="str">
        <f t="shared" si="8"/>
        <v>0</v>
      </c>
      <c r="BH22" s="43" t="str">
        <f t="shared" si="12"/>
        <v>0</v>
      </c>
      <c r="BI22" s="40"/>
      <c r="BJ22" s="76"/>
      <c r="BK22" s="48"/>
      <c r="BL22" s="48"/>
      <c r="BM22" s="40"/>
      <c r="BN22" s="40"/>
      <c r="BO22" s="40"/>
    </row>
    <row r="23" spans="1:67" ht="31.5" thickBot="1" x14ac:dyDescent="0.35">
      <c r="AL23" s="249"/>
      <c r="AM23" s="250"/>
      <c r="AN23" s="250"/>
      <c r="AO23" s="250"/>
      <c r="AP23" s="250"/>
      <c r="AQ23" s="250"/>
      <c r="AR23" s="250"/>
      <c r="AS23" s="251"/>
      <c r="AT23" s="252" t="s">
        <v>140</v>
      </c>
      <c r="AU23" s="253"/>
      <c r="AV23" s="253"/>
      <c r="AW23" s="253"/>
      <c r="AX23" s="253"/>
      <c r="AY23" s="253"/>
      <c r="AZ23" s="253"/>
      <c r="BA23" s="254"/>
      <c r="BB23" s="41">
        <f t="shared" si="4"/>
        <v>0</v>
      </c>
      <c r="BC23" s="41"/>
      <c r="BD23" s="41"/>
      <c r="BE23" s="41"/>
      <c r="BF23" s="42" t="str">
        <f t="shared" si="7"/>
        <v/>
      </c>
      <c r="BG23" s="43" t="str">
        <f t="shared" si="8"/>
        <v>0</v>
      </c>
      <c r="BH23" s="43" t="str">
        <f t="shared" si="12"/>
        <v>0</v>
      </c>
      <c r="BI23" s="40"/>
      <c r="BJ23" s="76"/>
      <c r="BK23" s="48"/>
      <c r="BL23" s="48"/>
      <c r="BM23" s="40"/>
      <c r="BN23" s="40"/>
      <c r="BO23" s="40"/>
    </row>
    <row r="24" spans="1:67" x14ac:dyDescent="0.4">
      <c r="AY24" s="257" t="s">
        <v>141</v>
      </c>
      <c r="AZ24" s="257"/>
      <c r="BB24" s="41">
        <f t="shared" si="4"/>
        <v>0</v>
      </c>
      <c r="BC24" s="41"/>
      <c r="BD24" s="41"/>
      <c r="BE24" s="41"/>
      <c r="BF24" s="42" t="str">
        <f t="shared" si="7"/>
        <v/>
      </c>
      <c r="BG24" s="43" t="str">
        <f t="shared" si="8"/>
        <v>0</v>
      </c>
      <c r="BH24" s="43" t="b">
        <f t="shared" si="12"/>
        <v>0</v>
      </c>
      <c r="BI24" s="40"/>
      <c r="BJ24" s="40"/>
      <c r="BK24" s="40"/>
      <c r="BL24" s="40"/>
      <c r="BM24" s="40"/>
      <c r="BN24" s="40"/>
      <c r="BO24" s="40"/>
    </row>
    <row r="25" spans="1:67" x14ac:dyDescent="0.4">
      <c r="AY25" s="257" t="s">
        <v>141</v>
      </c>
      <c r="AZ25" s="257"/>
      <c r="BB25" s="41">
        <f t="shared" si="4"/>
        <v>0</v>
      </c>
      <c r="BC25" s="41"/>
      <c r="BD25" s="41"/>
      <c r="BE25" s="41"/>
      <c r="BF25" s="42" t="str">
        <f t="shared" si="7"/>
        <v/>
      </c>
      <c r="BG25" s="43" t="str">
        <f t="shared" si="8"/>
        <v>0</v>
      </c>
      <c r="BH25" s="43" t="b">
        <f t="shared" si="12"/>
        <v>0</v>
      </c>
      <c r="BI25" s="40"/>
      <c r="BJ25" s="40"/>
      <c r="BK25" s="40"/>
      <c r="BL25" s="40"/>
      <c r="BM25" s="40"/>
      <c r="BN25" s="40"/>
      <c r="BO25" s="40"/>
    </row>
    <row r="26" spans="1:67" x14ac:dyDescent="0.4">
      <c r="AY26" s="257" t="s">
        <v>141</v>
      </c>
      <c r="AZ26" s="257"/>
      <c r="BB26" s="41">
        <f t="shared" si="4"/>
        <v>0</v>
      </c>
      <c r="BC26" s="41"/>
      <c r="BD26" s="41"/>
      <c r="BE26" s="41"/>
      <c r="BF26" s="42" t="str">
        <f t="shared" si="7"/>
        <v/>
      </c>
      <c r="BG26" s="43" t="str">
        <f t="shared" si="8"/>
        <v>0</v>
      </c>
      <c r="BH26" s="43" t="b">
        <f t="shared" si="12"/>
        <v>0</v>
      </c>
      <c r="BI26" s="40"/>
      <c r="BJ26" s="40"/>
      <c r="BK26" s="40"/>
      <c r="BL26" s="40"/>
      <c r="BM26" s="40"/>
      <c r="BN26" s="40"/>
      <c r="BO26" s="40"/>
    </row>
    <row r="27" spans="1:67" x14ac:dyDescent="0.4">
      <c r="AY27" s="257" t="s">
        <v>141</v>
      </c>
      <c r="AZ27" s="257"/>
      <c r="BB27" s="41">
        <f t="shared" si="4"/>
        <v>0</v>
      </c>
      <c r="BC27" s="41"/>
      <c r="BD27" s="41"/>
      <c r="BE27" s="41"/>
      <c r="BF27" s="42" t="str">
        <f t="shared" si="7"/>
        <v/>
      </c>
      <c r="BG27" s="43" t="str">
        <f t="shared" si="8"/>
        <v>0</v>
      </c>
      <c r="BH27" s="43" t="b">
        <f t="shared" si="12"/>
        <v>0</v>
      </c>
      <c r="BI27" s="40"/>
      <c r="BJ27" s="40"/>
      <c r="BK27" s="40"/>
      <c r="BL27" s="40"/>
      <c r="BM27" s="40"/>
      <c r="BN27" s="40"/>
      <c r="BO27" s="40"/>
    </row>
    <row r="28" spans="1:67" x14ac:dyDescent="0.4">
      <c r="AY28" s="257" t="s">
        <v>141</v>
      </c>
      <c r="AZ28" s="257"/>
      <c r="BB28" s="41">
        <f t="shared" si="4"/>
        <v>0</v>
      </c>
      <c r="BC28" s="41"/>
      <c r="BD28" s="41"/>
      <c r="BE28" s="41"/>
      <c r="BF28" s="42" t="str">
        <f t="shared" si="7"/>
        <v/>
      </c>
      <c r="BG28" s="43" t="str">
        <f t="shared" si="8"/>
        <v>0</v>
      </c>
      <c r="BH28" s="43" t="b">
        <f t="shared" si="12"/>
        <v>0</v>
      </c>
      <c r="BI28" s="40"/>
      <c r="BJ28" s="40"/>
      <c r="BK28" s="40"/>
      <c r="BL28" s="40"/>
      <c r="BM28" s="40"/>
      <c r="BN28" s="40"/>
      <c r="BO28" s="40"/>
    </row>
    <row r="29" spans="1:67" x14ac:dyDescent="0.4">
      <c r="AY29" s="257" t="s">
        <v>141</v>
      </c>
      <c r="AZ29" s="257"/>
      <c r="BB29" s="41">
        <f t="shared" si="4"/>
        <v>0</v>
      </c>
      <c r="BC29" s="41"/>
      <c r="BD29" s="41"/>
      <c r="BE29" s="41"/>
      <c r="BF29" s="42" t="str">
        <f t="shared" si="7"/>
        <v/>
      </c>
      <c r="BG29" s="43" t="str">
        <f t="shared" si="8"/>
        <v>0</v>
      </c>
      <c r="BH29" s="43" t="b">
        <f t="shared" si="12"/>
        <v>0</v>
      </c>
      <c r="BI29" s="40"/>
      <c r="BJ29" s="40"/>
      <c r="BK29" s="40"/>
      <c r="BL29" s="40"/>
      <c r="BM29" s="40"/>
      <c r="BN29" s="40"/>
      <c r="BO29" s="40"/>
    </row>
    <row r="30" spans="1:67" x14ac:dyDescent="0.4">
      <c r="AY30" s="257" t="s">
        <v>141</v>
      </c>
      <c r="AZ30" s="257"/>
      <c r="BB30" s="41">
        <f t="shared" si="4"/>
        <v>0</v>
      </c>
      <c r="BC30" s="41"/>
      <c r="BD30" s="41"/>
      <c r="BE30" s="41"/>
      <c r="BF30" s="42" t="str">
        <f t="shared" si="7"/>
        <v/>
      </c>
      <c r="BG30" s="43" t="str">
        <f t="shared" si="8"/>
        <v>0</v>
      </c>
      <c r="BH30" s="43" t="b">
        <f t="shared" si="12"/>
        <v>0</v>
      </c>
      <c r="BI30" s="40"/>
      <c r="BJ30" s="40"/>
      <c r="BK30" s="40"/>
      <c r="BL30" s="40"/>
      <c r="BM30" s="40"/>
      <c r="BN30" s="40"/>
      <c r="BO30" s="40"/>
    </row>
    <row r="31" spans="1:67" x14ac:dyDescent="0.4">
      <c r="AY31" s="257" t="s">
        <v>141</v>
      </c>
      <c r="AZ31" s="257"/>
      <c r="BB31" s="41">
        <f t="shared" si="4"/>
        <v>0</v>
      </c>
      <c r="BC31" s="41"/>
      <c r="BD31" s="41"/>
      <c r="BE31" s="41"/>
      <c r="BF31" s="42" t="str">
        <f t="shared" si="7"/>
        <v/>
      </c>
      <c r="BG31" s="43" t="str">
        <f t="shared" si="8"/>
        <v>0</v>
      </c>
      <c r="BH31" s="43" t="b">
        <f t="shared" si="12"/>
        <v>0</v>
      </c>
      <c r="BI31" s="40"/>
      <c r="BJ31" s="40"/>
      <c r="BK31" s="40"/>
      <c r="BL31" s="40"/>
      <c r="BM31" s="40"/>
      <c r="BN31" s="40"/>
      <c r="BO31" s="40"/>
    </row>
    <row r="32" spans="1:67" x14ac:dyDescent="0.4">
      <c r="AY32" s="257" t="s">
        <v>141</v>
      </c>
      <c r="AZ32" s="257"/>
      <c r="BB32" s="41">
        <f t="shared" si="4"/>
        <v>0</v>
      </c>
      <c r="BC32" s="41"/>
      <c r="BD32" s="41"/>
      <c r="BE32" s="41"/>
      <c r="BF32" s="42" t="str">
        <f t="shared" si="7"/>
        <v/>
      </c>
      <c r="BG32" s="43" t="str">
        <f t="shared" si="8"/>
        <v>0</v>
      </c>
      <c r="BH32" s="43" t="b">
        <f t="shared" si="12"/>
        <v>0</v>
      </c>
      <c r="BI32" s="40"/>
      <c r="BJ32" s="40"/>
      <c r="BK32" s="40"/>
      <c r="BL32" s="40"/>
      <c r="BM32" s="40"/>
      <c r="BN32" s="40"/>
      <c r="BO32" s="40"/>
    </row>
    <row r="33" spans="51:67" x14ac:dyDescent="0.4">
      <c r="AY33" s="257" t="s">
        <v>141</v>
      </c>
      <c r="AZ33" s="257"/>
      <c r="BB33" s="41">
        <f t="shared" si="4"/>
        <v>0</v>
      </c>
      <c r="BC33" s="41"/>
      <c r="BD33" s="41"/>
      <c r="BE33" s="41"/>
      <c r="BF33" s="42" t="str">
        <f t="shared" si="7"/>
        <v/>
      </c>
      <c r="BG33" s="43" t="str">
        <f t="shared" si="8"/>
        <v>0</v>
      </c>
      <c r="BH33" s="43" t="b">
        <f t="shared" si="12"/>
        <v>0</v>
      </c>
      <c r="BI33" s="40"/>
      <c r="BJ33" s="40"/>
      <c r="BK33" s="40"/>
      <c r="BL33" s="40"/>
      <c r="BM33" s="40"/>
      <c r="BN33" s="40"/>
      <c r="BO33" s="40"/>
    </row>
    <row r="34" spans="51:67" x14ac:dyDescent="0.4">
      <c r="AY34" s="257" t="s">
        <v>141</v>
      </c>
      <c r="AZ34" s="257"/>
      <c r="BB34" s="41">
        <f t="shared" si="4"/>
        <v>0</v>
      </c>
      <c r="BC34" s="41"/>
      <c r="BD34" s="41"/>
      <c r="BE34" s="41"/>
      <c r="BF34" s="42" t="str">
        <f t="shared" si="7"/>
        <v/>
      </c>
      <c r="BG34" s="43" t="str">
        <f t="shared" si="8"/>
        <v>0</v>
      </c>
      <c r="BH34" s="43" t="b">
        <f t="shared" si="12"/>
        <v>0</v>
      </c>
      <c r="BI34" s="40"/>
      <c r="BJ34" s="40"/>
      <c r="BK34" s="40"/>
      <c r="BL34" s="40"/>
      <c r="BM34" s="40"/>
      <c r="BN34" s="40"/>
      <c r="BO34" s="40"/>
    </row>
    <row r="35" spans="51:67" x14ac:dyDescent="0.4">
      <c r="AY35" s="257" t="s">
        <v>141</v>
      </c>
      <c r="AZ35" s="257"/>
      <c r="BB35" s="41">
        <f t="shared" si="4"/>
        <v>0</v>
      </c>
      <c r="BC35" s="41"/>
      <c r="BD35" s="41"/>
      <c r="BE35" s="41"/>
      <c r="BF35" s="42" t="str">
        <f t="shared" si="7"/>
        <v/>
      </c>
      <c r="BG35" s="43" t="str">
        <f t="shared" si="8"/>
        <v>0</v>
      </c>
      <c r="BH35" s="43" t="b">
        <f t="shared" si="12"/>
        <v>0</v>
      </c>
      <c r="BI35" s="40"/>
      <c r="BJ35" s="40"/>
      <c r="BK35" s="40"/>
      <c r="BL35" s="40"/>
      <c r="BM35" s="40"/>
      <c r="BN35" s="40"/>
      <c r="BO35" s="40"/>
    </row>
    <row r="36" spans="51:67" x14ac:dyDescent="0.4">
      <c r="AY36" s="257" t="s">
        <v>141</v>
      </c>
      <c r="AZ36" s="257"/>
      <c r="BB36" s="41">
        <f t="shared" si="4"/>
        <v>0</v>
      </c>
      <c r="BC36" s="41"/>
      <c r="BD36" s="41"/>
      <c r="BE36" s="41"/>
      <c r="BF36" s="42" t="str">
        <f t="shared" si="7"/>
        <v/>
      </c>
      <c r="BG36" s="43" t="str">
        <f t="shared" si="8"/>
        <v>0</v>
      </c>
      <c r="BH36" s="43" t="b">
        <f t="shared" si="12"/>
        <v>0</v>
      </c>
      <c r="BI36" s="40"/>
      <c r="BJ36" s="40"/>
      <c r="BK36" s="40"/>
      <c r="BL36" s="40"/>
      <c r="BM36" s="40"/>
      <c r="BN36" s="40"/>
      <c r="BO36" s="40"/>
    </row>
    <row r="37" spans="51:67" x14ac:dyDescent="0.4">
      <c r="AY37" s="257" t="s">
        <v>141</v>
      </c>
      <c r="AZ37" s="257"/>
      <c r="BB37" s="41">
        <f t="shared" si="4"/>
        <v>0</v>
      </c>
      <c r="BC37" s="41"/>
      <c r="BD37" s="41"/>
      <c r="BE37" s="41"/>
      <c r="BF37" s="42" t="str">
        <f t="shared" si="7"/>
        <v/>
      </c>
      <c r="BG37" s="43" t="str">
        <f t="shared" si="8"/>
        <v>0</v>
      </c>
      <c r="BH37" s="43" t="b">
        <f t="shared" si="12"/>
        <v>0</v>
      </c>
      <c r="BI37" s="40"/>
      <c r="BJ37" s="40"/>
      <c r="BK37" s="40"/>
      <c r="BL37" s="40"/>
      <c r="BM37" s="40"/>
      <c r="BN37" s="40"/>
      <c r="BO37" s="40"/>
    </row>
    <row r="38" spans="51:67" x14ac:dyDescent="0.4">
      <c r="AY38" s="257" t="s">
        <v>141</v>
      </c>
      <c r="AZ38" s="257"/>
      <c r="BB38" s="41">
        <f t="shared" si="4"/>
        <v>0</v>
      </c>
      <c r="BC38" s="41"/>
      <c r="BD38" s="41"/>
      <c r="BE38" s="41"/>
      <c r="BF38" s="42" t="str">
        <f t="shared" si="7"/>
        <v/>
      </c>
      <c r="BG38" s="43" t="str">
        <f t="shared" si="8"/>
        <v>0</v>
      </c>
      <c r="BH38" s="43" t="b">
        <f t="shared" si="12"/>
        <v>0</v>
      </c>
      <c r="BI38" s="40"/>
      <c r="BJ38" s="40"/>
      <c r="BK38" s="40"/>
      <c r="BL38" s="40"/>
      <c r="BM38" s="40"/>
      <c r="BN38" s="40"/>
      <c r="BO38" s="40"/>
    </row>
    <row r="39" spans="51:67" x14ac:dyDescent="0.4">
      <c r="AY39" s="257" t="s">
        <v>141</v>
      </c>
      <c r="AZ39" s="257"/>
      <c r="BB39" s="41">
        <f t="shared" si="4"/>
        <v>0</v>
      </c>
      <c r="BC39" s="41"/>
      <c r="BD39" s="41"/>
      <c r="BE39" s="41"/>
      <c r="BF39" s="42" t="str">
        <f t="shared" si="7"/>
        <v/>
      </c>
      <c r="BG39" s="43" t="str">
        <f t="shared" si="8"/>
        <v>0</v>
      </c>
      <c r="BH39" s="43" t="b">
        <f t="shared" si="12"/>
        <v>0</v>
      </c>
      <c r="BI39" s="40"/>
      <c r="BJ39" s="40"/>
      <c r="BK39" s="40"/>
      <c r="BL39" s="40"/>
      <c r="BM39" s="40"/>
      <c r="BN39" s="40"/>
      <c r="BO39" s="40"/>
    </row>
    <row r="40" spans="51:67" x14ac:dyDescent="0.4">
      <c r="AY40" s="257" t="s">
        <v>141</v>
      </c>
      <c r="AZ40" s="257"/>
      <c r="BB40" s="41">
        <f t="shared" si="4"/>
        <v>0</v>
      </c>
      <c r="BC40" s="41"/>
      <c r="BD40" s="41"/>
      <c r="BE40" s="41"/>
      <c r="BF40" s="42" t="str">
        <f t="shared" si="7"/>
        <v/>
      </c>
      <c r="BG40" s="43" t="str">
        <f t="shared" si="8"/>
        <v>0</v>
      </c>
      <c r="BH40" s="43" t="b">
        <f t="shared" si="12"/>
        <v>0</v>
      </c>
      <c r="BI40" s="40"/>
      <c r="BJ40" s="40"/>
      <c r="BK40" s="40"/>
      <c r="BL40" s="40"/>
      <c r="BM40" s="40"/>
      <c r="BN40" s="40"/>
      <c r="BO40" s="40"/>
    </row>
    <row r="41" spans="51:67" x14ac:dyDescent="0.4">
      <c r="AY41" s="257" t="s">
        <v>141</v>
      </c>
      <c r="AZ41" s="257"/>
      <c r="BB41" s="41">
        <f t="shared" si="4"/>
        <v>0</v>
      </c>
      <c r="BC41" s="41"/>
      <c r="BD41" s="41"/>
      <c r="BE41" s="41"/>
      <c r="BF41" s="42" t="str">
        <f t="shared" si="7"/>
        <v/>
      </c>
      <c r="BG41" s="43" t="str">
        <f t="shared" si="8"/>
        <v>0</v>
      </c>
      <c r="BH41" s="43" t="b">
        <f t="shared" si="12"/>
        <v>0</v>
      </c>
      <c r="BI41" s="40"/>
      <c r="BJ41" s="40"/>
      <c r="BK41" s="40"/>
      <c r="BL41" s="40"/>
      <c r="BM41" s="40"/>
      <c r="BN41" s="40"/>
      <c r="BO41" s="40"/>
    </row>
    <row r="42" spans="51:67" x14ac:dyDescent="0.4">
      <c r="AY42" s="257" t="s">
        <v>141</v>
      </c>
      <c r="AZ42" s="257"/>
      <c r="BB42" s="41">
        <f t="shared" si="4"/>
        <v>0</v>
      </c>
      <c r="BC42" s="41"/>
      <c r="BD42" s="41"/>
      <c r="BE42" s="41"/>
      <c r="BF42" s="42" t="str">
        <f t="shared" si="7"/>
        <v/>
      </c>
      <c r="BG42" s="43" t="str">
        <f t="shared" si="8"/>
        <v>0</v>
      </c>
      <c r="BH42" s="43" t="b">
        <f t="shared" si="12"/>
        <v>0</v>
      </c>
      <c r="BI42" s="40"/>
      <c r="BJ42" s="40"/>
      <c r="BK42" s="40"/>
      <c r="BL42" s="40"/>
      <c r="BM42" s="40"/>
      <c r="BN42" s="40"/>
      <c r="BO42" s="40"/>
    </row>
    <row r="43" spans="51:67" x14ac:dyDescent="0.4">
      <c r="AY43" s="257" t="s">
        <v>141</v>
      </c>
      <c r="AZ43" s="257"/>
      <c r="BB43" s="41">
        <f t="shared" si="4"/>
        <v>0</v>
      </c>
      <c r="BC43" s="41"/>
      <c r="BD43" s="41"/>
      <c r="BE43" s="41"/>
      <c r="BF43" s="42" t="str">
        <f t="shared" si="7"/>
        <v/>
      </c>
      <c r="BG43" s="43" t="str">
        <f t="shared" si="8"/>
        <v>0</v>
      </c>
      <c r="BH43" s="43" t="b">
        <f t="shared" si="12"/>
        <v>0</v>
      </c>
      <c r="BI43" s="40"/>
      <c r="BJ43" s="40"/>
      <c r="BK43" s="40"/>
      <c r="BL43" s="40"/>
      <c r="BM43" s="40"/>
      <c r="BN43" s="40"/>
      <c r="BO43" s="40"/>
    </row>
    <row r="44" spans="51:67" x14ac:dyDescent="0.4">
      <c r="AY44" s="257" t="s">
        <v>141</v>
      </c>
      <c r="AZ44" s="257"/>
      <c r="BB44" s="41">
        <f t="shared" si="4"/>
        <v>0</v>
      </c>
      <c r="BC44" s="41"/>
      <c r="BD44" s="41"/>
      <c r="BE44" s="41"/>
      <c r="BF44" s="42" t="str">
        <f t="shared" si="7"/>
        <v/>
      </c>
      <c r="BG44" s="43" t="str">
        <f t="shared" si="8"/>
        <v>0</v>
      </c>
      <c r="BH44" s="43" t="b">
        <f t="shared" si="12"/>
        <v>0</v>
      </c>
      <c r="BI44" s="40"/>
      <c r="BJ44" s="40"/>
      <c r="BK44" s="40"/>
      <c r="BL44" s="40"/>
      <c r="BM44" s="40"/>
      <c r="BN44" s="40"/>
      <c r="BO44" s="40"/>
    </row>
    <row r="45" spans="51:67" x14ac:dyDescent="0.4">
      <c r="AY45" s="257" t="s">
        <v>141</v>
      </c>
      <c r="AZ45" s="257"/>
      <c r="BB45" s="41">
        <f t="shared" si="4"/>
        <v>0</v>
      </c>
      <c r="BC45" s="41"/>
      <c r="BD45" s="41"/>
      <c r="BE45" s="41"/>
      <c r="BF45" s="42" t="str">
        <f t="shared" si="7"/>
        <v/>
      </c>
      <c r="BG45" s="43" t="str">
        <f t="shared" si="8"/>
        <v>0</v>
      </c>
      <c r="BH45" s="43" t="b">
        <f t="shared" si="12"/>
        <v>0</v>
      </c>
      <c r="BI45" s="40"/>
      <c r="BJ45" s="40"/>
      <c r="BK45" s="40"/>
      <c r="BL45" s="40"/>
      <c r="BM45" s="40"/>
      <c r="BN45" s="40"/>
      <c r="BO45" s="40"/>
    </row>
    <row r="46" spans="51:67" x14ac:dyDescent="0.4">
      <c r="AY46" s="257" t="s">
        <v>141</v>
      </c>
      <c r="AZ46" s="257"/>
      <c r="BB46" s="41">
        <f t="shared" si="4"/>
        <v>0</v>
      </c>
      <c r="BC46" s="41"/>
      <c r="BD46" s="41"/>
      <c r="BE46" s="41"/>
      <c r="BF46" s="42" t="str">
        <f t="shared" si="7"/>
        <v/>
      </c>
      <c r="BG46" s="43" t="str">
        <f t="shared" si="8"/>
        <v>0</v>
      </c>
      <c r="BH46" s="43" t="b">
        <f t="shared" si="12"/>
        <v>0</v>
      </c>
      <c r="BI46" s="40"/>
      <c r="BJ46" s="40"/>
      <c r="BK46" s="40"/>
      <c r="BL46" s="40"/>
      <c r="BM46" s="40"/>
      <c r="BN46" s="40"/>
      <c r="BO46" s="40"/>
    </row>
    <row r="47" spans="51:67" x14ac:dyDescent="0.4">
      <c r="AY47" s="257" t="s">
        <v>141</v>
      </c>
      <c r="AZ47" s="257"/>
      <c r="BB47" s="41">
        <f t="shared" si="4"/>
        <v>0</v>
      </c>
      <c r="BC47" s="41"/>
      <c r="BD47" s="41"/>
      <c r="BE47" s="41"/>
      <c r="BF47" s="42" t="str">
        <f t="shared" si="7"/>
        <v/>
      </c>
      <c r="BG47" s="43" t="str">
        <f t="shared" si="8"/>
        <v>0</v>
      </c>
      <c r="BH47" s="43" t="b">
        <f t="shared" si="12"/>
        <v>0</v>
      </c>
      <c r="BI47" s="40"/>
      <c r="BJ47" s="40"/>
      <c r="BK47" s="40"/>
      <c r="BL47" s="40"/>
      <c r="BM47" s="40"/>
      <c r="BN47" s="40"/>
      <c r="BO47" s="40"/>
    </row>
    <row r="48" spans="51:67" x14ac:dyDescent="0.4">
      <c r="AY48" s="257" t="s">
        <v>141</v>
      </c>
      <c r="AZ48" s="257"/>
      <c r="BB48" s="41">
        <f t="shared" si="4"/>
        <v>0</v>
      </c>
      <c r="BC48" s="41"/>
      <c r="BD48" s="41"/>
      <c r="BE48" s="41"/>
      <c r="BF48" s="42" t="str">
        <f t="shared" si="7"/>
        <v/>
      </c>
      <c r="BG48" s="43" t="str">
        <f t="shared" si="8"/>
        <v>0</v>
      </c>
      <c r="BH48" s="43" t="b">
        <f t="shared" si="12"/>
        <v>0</v>
      </c>
      <c r="BI48" s="40"/>
      <c r="BJ48" s="40"/>
      <c r="BK48" s="40"/>
      <c r="BL48" s="40"/>
      <c r="BM48" s="40"/>
      <c r="BN48" s="40"/>
      <c r="BO48" s="40"/>
    </row>
    <row r="49" spans="51:67" x14ac:dyDescent="0.4">
      <c r="AY49" s="257" t="s">
        <v>141</v>
      </c>
      <c r="AZ49" s="257"/>
      <c r="BB49" s="41">
        <f t="shared" si="4"/>
        <v>0</v>
      </c>
      <c r="BC49" s="41"/>
      <c r="BD49" s="41"/>
      <c r="BE49" s="41"/>
      <c r="BF49" s="42" t="str">
        <f t="shared" si="7"/>
        <v/>
      </c>
      <c r="BG49" s="43" t="str">
        <f t="shared" si="8"/>
        <v>0</v>
      </c>
      <c r="BH49" s="43" t="b">
        <f t="shared" si="12"/>
        <v>0</v>
      </c>
      <c r="BI49" s="40"/>
      <c r="BJ49" s="40"/>
      <c r="BK49" s="40"/>
      <c r="BL49" s="40"/>
      <c r="BM49" s="40"/>
      <c r="BN49" s="40"/>
      <c r="BO49" s="40"/>
    </row>
    <row r="50" spans="51:67" x14ac:dyDescent="0.4">
      <c r="AY50" s="257" t="s">
        <v>141</v>
      </c>
      <c r="AZ50" s="257"/>
      <c r="BB50" s="41">
        <f t="shared" si="4"/>
        <v>0</v>
      </c>
      <c r="BC50" s="41"/>
      <c r="BD50" s="41"/>
      <c r="BE50" s="41"/>
      <c r="BF50" s="42" t="str">
        <f t="shared" si="7"/>
        <v/>
      </c>
      <c r="BG50" s="43" t="str">
        <f t="shared" si="8"/>
        <v>0</v>
      </c>
      <c r="BH50" s="43" t="b">
        <f t="shared" si="12"/>
        <v>0</v>
      </c>
      <c r="BI50" s="40"/>
      <c r="BJ50" s="40"/>
      <c r="BK50" s="40"/>
      <c r="BL50" s="40"/>
      <c r="BM50" s="40"/>
      <c r="BN50" s="40"/>
      <c r="BO50" s="40"/>
    </row>
    <row r="51" spans="51:67" x14ac:dyDescent="0.4">
      <c r="AY51" s="257" t="s">
        <v>141</v>
      </c>
      <c r="AZ51" s="257"/>
      <c r="BB51" s="41">
        <f t="shared" si="4"/>
        <v>0</v>
      </c>
      <c r="BC51" s="41"/>
      <c r="BD51" s="41"/>
      <c r="BE51" s="41"/>
      <c r="BF51" s="42" t="str">
        <f t="shared" si="7"/>
        <v/>
      </c>
      <c r="BG51" s="43" t="str">
        <f t="shared" si="8"/>
        <v>0</v>
      </c>
      <c r="BH51" s="43" t="b">
        <f t="shared" si="12"/>
        <v>0</v>
      </c>
      <c r="BI51" s="40"/>
      <c r="BJ51" s="40"/>
      <c r="BK51" s="40"/>
      <c r="BL51" s="40"/>
      <c r="BM51" s="40"/>
      <c r="BN51" s="40"/>
      <c r="BO51" s="40"/>
    </row>
    <row r="52" spans="51:67" x14ac:dyDescent="0.4">
      <c r="AY52" s="257" t="s">
        <v>141</v>
      </c>
      <c r="AZ52" s="257"/>
      <c r="BB52" s="41">
        <f t="shared" si="4"/>
        <v>0</v>
      </c>
      <c r="BC52" s="41"/>
      <c r="BD52" s="41"/>
      <c r="BE52" s="41"/>
      <c r="BF52" s="42" t="str">
        <f t="shared" si="7"/>
        <v/>
      </c>
      <c r="BG52" s="43" t="str">
        <f t="shared" si="8"/>
        <v>0</v>
      </c>
      <c r="BH52" s="43" t="b">
        <f t="shared" si="12"/>
        <v>0</v>
      </c>
      <c r="BI52" s="40"/>
      <c r="BJ52" s="40"/>
      <c r="BK52" s="40"/>
      <c r="BL52" s="40"/>
      <c r="BM52" s="40"/>
      <c r="BN52" s="40"/>
      <c r="BO52" s="40"/>
    </row>
    <row r="53" spans="51:67" x14ac:dyDescent="0.4">
      <c r="AY53" s="257" t="s">
        <v>141</v>
      </c>
      <c r="AZ53" s="257"/>
      <c r="BB53" s="41">
        <f t="shared" si="4"/>
        <v>0</v>
      </c>
      <c r="BC53" s="41"/>
      <c r="BD53" s="41"/>
      <c r="BE53" s="41"/>
      <c r="BF53" s="42" t="str">
        <f t="shared" si="7"/>
        <v/>
      </c>
      <c r="BG53" s="43" t="str">
        <f t="shared" si="8"/>
        <v>0</v>
      </c>
      <c r="BH53" s="43" t="b">
        <f t="shared" si="12"/>
        <v>0</v>
      </c>
      <c r="BI53" s="40"/>
      <c r="BJ53" s="40"/>
      <c r="BK53" s="40"/>
      <c r="BL53" s="40"/>
      <c r="BM53" s="40"/>
      <c r="BN53" s="40"/>
      <c r="BO53" s="40"/>
    </row>
    <row r="54" spans="51:67" x14ac:dyDescent="0.4">
      <c r="AY54" s="257" t="s">
        <v>141</v>
      </c>
      <c r="AZ54" s="257"/>
      <c r="BB54" s="41">
        <f t="shared" si="4"/>
        <v>0</v>
      </c>
      <c r="BC54" s="41"/>
      <c r="BD54" s="41"/>
      <c r="BE54" s="41"/>
      <c r="BF54" s="42" t="str">
        <f t="shared" si="7"/>
        <v/>
      </c>
      <c r="BG54" s="43" t="str">
        <f t="shared" si="8"/>
        <v>0</v>
      </c>
      <c r="BH54" s="43" t="b">
        <f t="shared" si="12"/>
        <v>0</v>
      </c>
      <c r="BI54" s="40"/>
      <c r="BJ54" s="40"/>
      <c r="BK54" s="40"/>
      <c r="BL54" s="40"/>
      <c r="BM54" s="40"/>
      <c r="BN54" s="40"/>
      <c r="BO54" s="40"/>
    </row>
    <row r="55" spans="51:67" x14ac:dyDescent="0.4">
      <c r="AY55" s="257" t="s">
        <v>141</v>
      </c>
      <c r="AZ55" s="257"/>
      <c r="BB55" s="41">
        <f t="shared" si="4"/>
        <v>0</v>
      </c>
      <c r="BC55" s="41"/>
      <c r="BD55" s="41"/>
      <c r="BE55" s="41"/>
      <c r="BF55" s="42" t="str">
        <f t="shared" si="7"/>
        <v/>
      </c>
      <c r="BG55" s="43" t="str">
        <f t="shared" si="8"/>
        <v>0</v>
      </c>
      <c r="BH55" s="43" t="b">
        <f t="shared" si="12"/>
        <v>0</v>
      </c>
      <c r="BI55" s="40"/>
      <c r="BJ55" s="40"/>
      <c r="BK55" s="40"/>
      <c r="BL55" s="40"/>
      <c r="BM55" s="40"/>
      <c r="BN55" s="40"/>
      <c r="BO55" s="40"/>
    </row>
    <row r="56" spans="51:67" x14ac:dyDescent="0.4">
      <c r="AY56" s="257" t="s">
        <v>141</v>
      </c>
      <c r="AZ56" s="257"/>
      <c r="BB56" s="41">
        <f t="shared" si="4"/>
        <v>0</v>
      </c>
      <c r="BC56" s="41"/>
      <c r="BD56" s="41"/>
      <c r="BE56" s="41"/>
      <c r="BF56" s="42" t="str">
        <f t="shared" si="7"/>
        <v/>
      </c>
      <c r="BG56" s="43" t="str">
        <f t="shared" si="8"/>
        <v>0</v>
      </c>
      <c r="BH56" s="43" t="b">
        <f t="shared" si="12"/>
        <v>0</v>
      </c>
      <c r="BI56" s="40"/>
      <c r="BJ56" s="40"/>
      <c r="BK56" s="40"/>
      <c r="BL56" s="40"/>
      <c r="BM56" s="40"/>
      <c r="BN56" s="40"/>
      <c r="BO56" s="40"/>
    </row>
    <row r="57" spans="51:67" x14ac:dyDescent="0.4">
      <c r="AY57" s="257" t="s">
        <v>141</v>
      </c>
      <c r="AZ57" s="257"/>
      <c r="BB57" s="41">
        <f t="shared" si="4"/>
        <v>0</v>
      </c>
      <c r="BC57" s="41"/>
      <c r="BD57" s="41"/>
      <c r="BE57" s="41"/>
      <c r="BF57" s="42" t="str">
        <f t="shared" si="7"/>
        <v/>
      </c>
      <c r="BG57" s="43" t="str">
        <f t="shared" si="8"/>
        <v>0</v>
      </c>
      <c r="BH57" s="43" t="b">
        <f t="shared" si="12"/>
        <v>0</v>
      </c>
      <c r="BI57" s="40"/>
      <c r="BJ57" s="40"/>
      <c r="BK57" s="40"/>
      <c r="BL57" s="40"/>
      <c r="BM57" s="40"/>
      <c r="BN57" s="40"/>
      <c r="BO57" s="40"/>
    </row>
    <row r="58" spans="51:67" x14ac:dyDescent="0.4">
      <c r="AY58" s="257" t="s">
        <v>141</v>
      </c>
      <c r="AZ58" s="257"/>
      <c r="BB58" s="41">
        <f t="shared" si="4"/>
        <v>0</v>
      </c>
      <c r="BC58" s="41"/>
      <c r="BD58" s="41"/>
      <c r="BE58" s="41"/>
      <c r="BF58" s="42" t="str">
        <f t="shared" si="7"/>
        <v/>
      </c>
      <c r="BG58" s="43" t="str">
        <f t="shared" si="8"/>
        <v>0</v>
      </c>
      <c r="BH58" s="43" t="b">
        <f t="shared" si="12"/>
        <v>0</v>
      </c>
      <c r="BI58" s="40"/>
      <c r="BJ58" s="40"/>
      <c r="BK58" s="40"/>
      <c r="BL58" s="40"/>
      <c r="BM58" s="40"/>
      <c r="BN58" s="40"/>
      <c r="BO58" s="40"/>
    </row>
    <row r="59" spans="51:67" x14ac:dyDescent="0.4">
      <c r="AY59" s="257" t="s">
        <v>141</v>
      </c>
      <c r="AZ59" s="257"/>
      <c r="BB59" s="41">
        <f t="shared" si="4"/>
        <v>0</v>
      </c>
      <c r="BC59" s="41"/>
      <c r="BD59" s="41"/>
      <c r="BE59" s="41"/>
      <c r="BF59" s="42" t="str">
        <f t="shared" si="7"/>
        <v/>
      </c>
      <c r="BG59" s="43" t="str">
        <f t="shared" si="8"/>
        <v>0</v>
      </c>
      <c r="BH59" s="43" t="b">
        <f t="shared" si="12"/>
        <v>0</v>
      </c>
      <c r="BI59" s="40"/>
      <c r="BJ59" s="40"/>
      <c r="BK59" s="40"/>
      <c r="BL59" s="40"/>
      <c r="BM59" s="40"/>
      <c r="BN59" s="40"/>
      <c r="BO59" s="40"/>
    </row>
    <row r="60" spans="51:67" x14ac:dyDescent="0.4">
      <c r="AY60" s="257" t="s">
        <v>141</v>
      </c>
      <c r="AZ60" s="257"/>
      <c r="BB60" s="41">
        <f t="shared" si="4"/>
        <v>0</v>
      </c>
      <c r="BC60" s="41"/>
      <c r="BD60" s="41"/>
      <c r="BE60" s="41"/>
      <c r="BF60" s="42" t="str">
        <f t="shared" si="7"/>
        <v/>
      </c>
      <c r="BG60" s="43" t="str">
        <f t="shared" si="8"/>
        <v>0</v>
      </c>
      <c r="BH60" s="43" t="b">
        <f t="shared" si="12"/>
        <v>0</v>
      </c>
      <c r="BI60" s="40"/>
      <c r="BJ60" s="40"/>
      <c r="BK60" s="40"/>
      <c r="BL60" s="40"/>
      <c r="BM60" s="40"/>
      <c r="BN60" s="40"/>
      <c r="BO60" s="40"/>
    </row>
    <row r="61" spans="51:67" x14ac:dyDescent="0.4">
      <c r="AY61" s="257" t="s">
        <v>141</v>
      </c>
      <c r="AZ61" s="257"/>
      <c r="BB61" s="41">
        <f t="shared" si="4"/>
        <v>0</v>
      </c>
      <c r="BC61" s="41"/>
      <c r="BD61" s="41"/>
      <c r="BE61" s="41"/>
      <c r="BF61" s="42" t="str">
        <f t="shared" si="7"/>
        <v/>
      </c>
      <c r="BG61" s="43" t="str">
        <f t="shared" si="8"/>
        <v>0</v>
      </c>
      <c r="BH61" s="43" t="b">
        <f t="shared" si="12"/>
        <v>0</v>
      </c>
      <c r="BI61" s="40"/>
      <c r="BJ61" s="40"/>
      <c r="BK61" s="40"/>
      <c r="BL61" s="40"/>
      <c r="BM61" s="40"/>
      <c r="BN61" s="40"/>
      <c r="BO61" s="40"/>
    </row>
    <row r="62" spans="51:67" x14ac:dyDescent="0.4">
      <c r="AY62" s="257" t="s">
        <v>141</v>
      </c>
      <c r="AZ62" s="257"/>
      <c r="BB62" s="41">
        <f t="shared" si="4"/>
        <v>0</v>
      </c>
      <c r="BC62" s="41"/>
      <c r="BD62" s="41"/>
      <c r="BE62" s="41"/>
      <c r="BF62" s="42" t="str">
        <f t="shared" si="7"/>
        <v/>
      </c>
      <c r="BG62" s="43" t="str">
        <f t="shared" si="8"/>
        <v>0</v>
      </c>
      <c r="BH62" s="43" t="b">
        <f t="shared" si="12"/>
        <v>0</v>
      </c>
      <c r="BI62" s="40"/>
      <c r="BJ62" s="40"/>
      <c r="BK62" s="40"/>
      <c r="BL62" s="40"/>
      <c r="BM62" s="40"/>
      <c r="BN62" s="40"/>
      <c r="BO62" s="40"/>
    </row>
    <row r="63" spans="51:67" x14ac:dyDescent="0.4">
      <c r="AY63" s="257" t="s">
        <v>141</v>
      </c>
      <c r="AZ63" s="257"/>
      <c r="BB63" s="41">
        <f t="shared" si="4"/>
        <v>0</v>
      </c>
      <c r="BC63" s="41"/>
      <c r="BD63" s="41"/>
      <c r="BE63" s="41"/>
      <c r="BF63" s="42" t="str">
        <f t="shared" si="7"/>
        <v/>
      </c>
      <c r="BG63" s="43" t="str">
        <f t="shared" si="8"/>
        <v>0</v>
      </c>
      <c r="BH63" s="43" t="b">
        <f t="shared" si="12"/>
        <v>0</v>
      </c>
      <c r="BI63" s="40"/>
      <c r="BJ63" s="40"/>
      <c r="BK63" s="40"/>
      <c r="BL63" s="40"/>
      <c r="BM63" s="40"/>
      <c r="BN63" s="40"/>
      <c r="BO63" s="40"/>
    </row>
    <row r="64" spans="51:67" x14ac:dyDescent="0.4">
      <c r="AY64" s="257" t="s">
        <v>141</v>
      </c>
      <c r="AZ64" s="257"/>
      <c r="BB64" s="41">
        <f t="shared" si="4"/>
        <v>0</v>
      </c>
      <c r="BC64" s="41"/>
      <c r="BD64" s="41"/>
      <c r="BE64" s="41"/>
      <c r="BF64" s="42" t="str">
        <f t="shared" si="7"/>
        <v/>
      </c>
      <c r="BG64" s="43" t="str">
        <f t="shared" si="8"/>
        <v>0</v>
      </c>
      <c r="BH64" s="43" t="b">
        <f t="shared" si="12"/>
        <v>0</v>
      </c>
      <c r="BI64" s="40"/>
      <c r="BJ64" s="40"/>
      <c r="BK64" s="40"/>
      <c r="BL64" s="40"/>
      <c r="BM64" s="40"/>
      <c r="BN64" s="40"/>
      <c r="BO64" s="40"/>
    </row>
    <row r="65" spans="51:67" x14ac:dyDescent="0.4">
      <c r="AY65" s="257" t="s">
        <v>141</v>
      </c>
      <c r="AZ65" s="257"/>
      <c r="BB65" s="41">
        <f t="shared" si="4"/>
        <v>0</v>
      </c>
      <c r="BC65" s="41"/>
      <c r="BD65" s="41"/>
      <c r="BE65" s="41"/>
      <c r="BF65" s="42" t="str">
        <f t="shared" si="7"/>
        <v/>
      </c>
      <c r="BG65" s="43" t="str">
        <f t="shared" si="8"/>
        <v>0</v>
      </c>
      <c r="BH65" s="43" t="b">
        <f t="shared" si="12"/>
        <v>0</v>
      </c>
      <c r="BI65" s="40"/>
      <c r="BJ65" s="40"/>
      <c r="BK65" s="40"/>
      <c r="BL65" s="40"/>
      <c r="BM65" s="40"/>
      <c r="BN65" s="40"/>
      <c r="BO65" s="40"/>
    </row>
    <row r="66" spans="51:67" x14ac:dyDescent="0.4">
      <c r="AY66" s="257" t="s">
        <v>141</v>
      </c>
      <c r="AZ66" s="257"/>
      <c r="BB66" s="41">
        <f t="shared" si="4"/>
        <v>0</v>
      </c>
      <c r="BC66" s="41"/>
      <c r="BD66" s="41"/>
      <c r="BE66" s="41"/>
      <c r="BF66" s="42" t="str">
        <f t="shared" si="7"/>
        <v/>
      </c>
      <c r="BG66" s="43" t="str">
        <f t="shared" si="8"/>
        <v>0</v>
      </c>
      <c r="BH66" s="43" t="b">
        <f t="shared" si="12"/>
        <v>0</v>
      </c>
      <c r="BI66" s="40"/>
      <c r="BJ66" s="40"/>
      <c r="BK66" s="40"/>
      <c r="BL66" s="40"/>
      <c r="BM66" s="40"/>
      <c r="BN66" s="40"/>
      <c r="BO66" s="40"/>
    </row>
    <row r="67" spans="51:67" x14ac:dyDescent="0.4">
      <c r="AY67" s="257" t="s">
        <v>141</v>
      </c>
      <c r="AZ67" s="257"/>
      <c r="BB67" s="41">
        <f t="shared" si="4"/>
        <v>0</v>
      </c>
      <c r="BC67" s="41"/>
      <c r="BD67" s="41"/>
      <c r="BE67" s="41"/>
      <c r="BF67" s="42" t="str">
        <f t="shared" si="7"/>
        <v/>
      </c>
      <c r="BG67" s="43" t="str">
        <f t="shared" si="8"/>
        <v>0</v>
      </c>
      <c r="BH67" s="43" t="b">
        <f t="shared" si="12"/>
        <v>0</v>
      </c>
      <c r="BI67" s="40"/>
      <c r="BJ67" s="40"/>
      <c r="BK67" s="40"/>
      <c r="BL67" s="40"/>
      <c r="BM67" s="40"/>
      <c r="BN67" s="40"/>
      <c r="BO67" s="40"/>
    </row>
    <row r="68" spans="51:67" x14ac:dyDescent="0.4">
      <c r="AY68" s="257" t="s">
        <v>141</v>
      </c>
      <c r="AZ68" s="257"/>
      <c r="BB68" s="41">
        <f t="shared" si="4"/>
        <v>0</v>
      </c>
      <c r="BC68" s="41"/>
      <c r="BD68" s="41"/>
      <c r="BE68" s="41"/>
      <c r="BF68" s="42" t="str">
        <f t="shared" si="7"/>
        <v/>
      </c>
      <c r="BG68" s="43" t="str">
        <f t="shared" si="8"/>
        <v>0</v>
      </c>
      <c r="BH68" s="43" t="b">
        <f t="shared" si="12"/>
        <v>0</v>
      </c>
      <c r="BI68" s="40"/>
      <c r="BJ68" s="40"/>
      <c r="BK68" s="40"/>
      <c r="BL68" s="40"/>
      <c r="BM68" s="40"/>
      <c r="BN68" s="40"/>
      <c r="BO68" s="40"/>
    </row>
    <row r="69" spans="51:67" x14ac:dyDescent="0.4">
      <c r="AY69" s="257" t="s">
        <v>141</v>
      </c>
      <c r="AZ69" s="257"/>
      <c r="BB69" s="41">
        <f t="shared" si="4"/>
        <v>0</v>
      </c>
      <c r="BC69" s="41"/>
      <c r="BD69" s="41"/>
      <c r="BE69" s="41"/>
      <c r="BF69" s="42" t="str">
        <f t="shared" si="7"/>
        <v/>
      </c>
      <c r="BG69" s="43" t="str">
        <f t="shared" si="8"/>
        <v>0</v>
      </c>
      <c r="BH69" s="43" t="b">
        <f t="shared" si="12"/>
        <v>0</v>
      </c>
      <c r="BI69" s="40"/>
      <c r="BJ69" s="40"/>
      <c r="BK69" s="40"/>
      <c r="BL69" s="40"/>
      <c r="BM69" s="40"/>
      <c r="BN69" s="40"/>
      <c r="BO69" s="40"/>
    </row>
    <row r="70" spans="51:67" x14ac:dyDescent="0.4">
      <c r="AY70" s="257" t="s">
        <v>141</v>
      </c>
      <c r="AZ70" s="257"/>
      <c r="BB70" s="41">
        <f t="shared" si="4"/>
        <v>0</v>
      </c>
      <c r="BC70" s="41"/>
      <c r="BD70" s="41"/>
      <c r="BE70" s="41"/>
      <c r="BF70" s="42" t="str">
        <f t="shared" si="7"/>
        <v/>
      </c>
      <c r="BG70" s="43" t="str">
        <f t="shared" si="8"/>
        <v>0</v>
      </c>
      <c r="BH70" s="43" t="b">
        <f t="shared" si="12"/>
        <v>0</v>
      </c>
      <c r="BI70" s="40"/>
      <c r="BJ70" s="40"/>
      <c r="BK70" s="40"/>
      <c r="BL70" s="40"/>
      <c r="BM70" s="40"/>
      <c r="BN70" s="40"/>
      <c r="BO70" s="40"/>
    </row>
    <row r="71" spans="51:67" x14ac:dyDescent="0.4">
      <c r="AY71" s="257" t="s">
        <v>141</v>
      </c>
      <c r="AZ71" s="257"/>
      <c r="BB71" s="41">
        <f t="shared" si="4"/>
        <v>0</v>
      </c>
      <c r="BC71" s="41"/>
      <c r="BD71" s="41"/>
      <c r="BE71" s="41"/>
      <c r="BF71" s="42" t="str">
        <f t="shared" si="7"/>
        <v/>
      </c>
      <c r="BG71" s="43" t="str">
        <f t="shared" si="8"/>
        <v>0</v>
      </c>
      <c r="BH71" s="43" t="b">
        <f t="shared" si="12"/>
        <v>0</v>
      </c>
      <c r="BI71" s="40"/>
      <c r="BJ71" s="40"/>
      <c r="BK71" s="40"/>
      <c r="BL71" s="40"/>
      <c r="BM71" s="40"/>
      <c r="BN71" s="40"/>
      <c r="BO71" s="40"/>
    </row>
    <row r="72" spans="51:67" x14ac:dyDescent="0.4">
      <c r="AY72" s="257" t="s">
        <v>141</v>
      </c>
      <c r="AZ72" s="257"/>
      <c r="BB72" s="41">
        <f t="shared" si="4"/>
        <v>0</v>
      </c>
      <c r="BC72" s="41"/>
      <c r="BD72" s="41"/>
      <c r="BE72" s="41"/>
      <c r="BF72" s="42" t="str">
        <f t="shared" si="7"/>
        <v/>
      </c>
      <c r="BG72" s="43" t="str">
        <f t="shared" si="8"/>
        <v>0</v>
      </c>
      <c r="BH72" s="43" t="b">
        <f t="shared" si="12"/>
        <v>0</v>
      </c>
      <c r="BI72" s="40"/>
      <c r="BJ72" s="40"/>
      <c r="BK72" s="40"/>
      <c r="BL72" s="40"/>
      <c r="BM72" s="40"/>
      <c r="BN72" s="40"/>
      <c r="BO72" s="40"/>
    </row>
    <row r="73" spans="51:67" x14ac:dyDescent="0.4">
      <c r="AY73" s="257" t="s">
        <v>141</v>
      </c>
      <c r="AZ73" s="257"/>
      <c r="BB73" s="41">
        <f t="shared" si="4"/>
        <v>0</v>
      </c>
      <c r="BC73" s="41"/>
      <c r="BD73" s="41"/>
      <c r="BE73" s="41"/>
      <c r="BF73" s="42" t="str">
        <f t="shared" si="7"/>
        <v/>
      </c>
      <c r="BG73" s="43" t="str">
        <f t="shared" si="8"/>
        <v>0</v>
      </c>
      <c r="BH73" s="43" t="b">
        <f t="shared" si="12"/>
        <v>0</v>
      </c>
      <c r="BI73" s="40"/>
      <c r="BJ73" s="40"/>
      <c r="BK73" s="40"/>
      <c r="BL73" s="40"/>
      <c r="BM73" s="40"/>
      <c r="BN73" s="40"/>
      <c r="BO73" s="40"/>
    </row>
    <row r="74" spans="51:67" x14ac:dyDescent="0.4">
      <c r="AY74" s="257" t="s">
        <v>141</v>
      </c>
      <c r="AZ74" s="257"/>
      <c r="BB74" s="41">
        <f t="shared" ref="BB74:BB137" si="13">((IF(AU74="BUENO","100",IF(AU74="REGULAR","75",IF(AU74="MALO","50",IF(AU74="NA","0",IF(AU74="","0"))))))
+(IF(AW74="BUENO","100",IF(AW74="REGULAR","75",IF(AW74="MALO","50",IF(AW74="NA","NA",IF(AW74="","0"))))))
+(IF(AY74="BUENO","100",IF(AY74="MALO","0",IF(AY74="REGULAR","75")))))
/((IF(AT74&lt;&gt;"NO APLICA","1"))+(IF(AV74&lt;&gt;"NO APLICA","1"))+IF(AX74&lt;&gt;"NO APLICA","1"))</f>
        <v>0</v>
      </c>
      <c r="BC74" s="41"/>
      <c r="BD74" s="41"/>
      <c r="BE74" s="41"/>
      <c r="BF74" s="42" t="str">
        <f t="shared" ref="BF74:BF137" si="14">((
IF(AU74="BUENO","100",
IF(AU74="REGULAR","50",
IF(AU74="MALO","0",
IF(AU74="NO APLICA","NA",
IF(AU74="","")))))))</f>
        <v/>
      </c>
      <c r="BG74" s="43" t="str">
        <f t="shared" ref="BG74:BG137" si="15">IF(AW74="BUENO","100",
IF(AW74="REGULAR","50",
IF(AW74="MALO","0",
IF(AW74="NO APLICA","NA",
IF(AW74="","0")))))</f>
        <v>0</v>
      </c>
      <c r="BH74" s="43" t="b">
        <f t="shared" si="12"/>
        <v>0</v>
      </c>
      <c r="BI74" s="40"/>
      <c r="BJ74" s="40"/>
      <c r="BK74" s="40"/>
      <c r="BL74" s="40"/>
      <c r="BM74" s="40"/>
      <c r="BN74" s="40"/>
      <c r="BO74" s="40"/>
    </row>
    <row r="75" spans="51:67" x14ac:dyDescent="0.4">
      <c r="AY75" s="257" t="s">
        <v>141</v>
      </c>
      <c r="AZ75" s="257"/>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257" t="s">
        <v>141</v>
      </c>
      <c r="AZ76" s="257"/>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257" t="s">
        <v>141</v>
      </c>
      <c r="AZ77" s="257"/>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257" t="s">
        <v>141</v>
      </c>
      <c r="AZ78" s="257"/>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257" t="s">
        <v>141</v>
      </c>
      <c r="AZ79" s="257"/>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257" t="s">
        <v>141</v>
      </c>
      <c r="AZ80" s="257"/>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257" t="s">
        <v>141</v>
      </c>
      <c r="AZ81" s="257"/>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257" t="s">
        <v>141</v>
      </c>
      <c r="AZ82" s="257"/>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257" t="s">
        <v>141</v>
      </c>
      <c r="AZ83" s="257"/>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257" t="s">
        <v>141</v>
      </c>
      <c r="AZ84" s="257"/>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257" t="s">
        <v>141</v>
      </c>
      <c r="AZ85" s="257"/>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257" t="s">
        <v>141</v>
      </c>
      <c r="AZ86" s="257"/>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257" t="s">
        <v>141</v>
      </c>
      <c r="AZ87" s="257"/>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257" t="s">
        <v>141</v>
      </c>
      <c r="AZ88" s="257"/>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257" t="s">
        <v>141</v>
      </c>
      <c r="AZ89" s="257"/>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257" t="s">
        <v>141</v>
      </c>
      <c r="AZ90" s="257"/>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257" t="s">
        <v>141</v>
      </c>
      <c r="AZ91" s="257"/>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257" t="s">
        <v>141</v>
      </c>
      <c r="AZ92" s="257"/>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257" t="s">
        <v>141</v>
      </c>
      <c r="AZ93" s="257"/>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257" t="s">
        <v>141</v>
      </c>
      <c r="AZ94" s="257"/>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257" t="s">
        <v>141</v>
      </c>
      <c r="AZ95" s="257"/>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257" t="s">
        <v>141</v>
      </c>
      <c r="AZ96" s="257"/>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257" t="s">
        <v>141</v>
      </c>
      <c r="AZ97" s="257"/>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257" t="s">
        <v>141</v>
      </c>
      <c r="AZ98" s="257"/>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257" t="s">
        <v>141</v>
      </c>
      <c r="AZ99" s="257"/>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257" t="s">
        <v>141</v>
      </c>
      <c r="AZ100" s="257"/>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257" t="s">
        <v>141</v>
      </c>
      <c r="AZ101" s="257"/>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257" t="s">
        <v>141</v>
      </c>
      <c r="AZ102" s="257"/>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257" t="s">
        <v>141</v>
      </c>
      <c r="AZ103" s="257"/>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257" t="s">
        <v>141</v>
      </c>
      <c r="AZ104" s="257"/>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257" t="s">
        <v>141</v>
      </c>
      <c r="AZ105" s="257"/>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257" t="s">
        <v>141</v>
      </c>
      <c r="AZ106" s="257"/>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257" t="s">
        <v>141</v>
      </c>
      <c r="AZ107" s="257"/>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257" t="s">
        <v>141</v>
      </c>
      <c r="AZ108" s="257"/>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257" t="s">
        <v>141</v>
      </c>
      <c r="AZ109" s="257"/>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257" t="s">
        <v>141</v>
      </c>
      <c r="AZ110" s="257"/>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257" t="s">
        <v>141</v>
      </c>
      <c r="AZ111" s="257"/>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257" t="s">
        <v>141</v>
      </c>
      <c r="AZ112" s="257"/>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257" t="s">
        <v>141</v>
      </c>
      <c r="AZ113" s="257"/>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257" t="s">
        <v>141</v>
      </c>
      <c r="AZ114" s="257"/>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257" t="s">
        <v>141</v>
      </c>
      <c r="AZ115" s="257"/>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257" t="s">
        <v>141</v>
      </c>
      <c r="AZ116" s="257"/>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257" t="s">
        <v>141</v>
      </c>
      <c r="AZ117" s="257"/>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257" t="s">
        <v>141</v>
      </c>
      <c r="AZ118" s="257"/>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257" t="s">
        <v>141</v>
      </c>
      <c r="AZ119" s="257"/>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257" t="s">
        <v>141</v>
      </c>
      <c r="AZ120" s="257"/>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257" t="s">
        <v>141</v>
      </c>
      <c r="AZ121" s="257"/>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257" t="s">
        <v>141</v>
      </c>
      <c r="AZ122" s="257"/>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257" t="s">
        <v>141</v>
      </c>
      <c r="AZ123" s="257"/>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257" t="s">
        <v>141</v>
      </c>
      <c r="AZ124" s="257"/>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257" t="s">
        <v>141</v>
      </c>
      <c r="AZ125" s="257"/>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257" t="s">
        <v>141</v>
      </c>
      <c r="AZ126" s="257"/>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257" t="s">
        <v>141</v>
      </c>
      <c r="AZ127" s="257"/>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257" t="s">
        <v>141</v>
      </c>
      <c r="AZ128" s="257"/>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257" t="s">
        <v>141</v>
      </c>
      <c r="AZ129" s="257"/>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257" t="s">
        <v>141</v>
      </c>
      <c r="AZ130" s="257"/>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257" t="s">
        <v>141</v>
      </c>
      <c r="AZ131" s="257"/>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257" t="s">
        <v>141</v>
      </c>
      <c r="AZ132" s="257"/>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257" t="s">
        <v>141</v>
      </c>
      <c r="AZ133" s="257"/>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257" t="s">
        <v>141</v>
      </c>
      <c r="AZ134" s="257"/>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257" t="s">
        <v>141</v>
      </c>
      <c r="AZ135" s="257"/>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257" t="s">
        <v>141</v>
      </c>
      <c r="AZ136" s="257"/>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257" t="s">
        <v>141</v>
      </c>
      <c r="AZ137" s="257"/>
      <c r="BB137" s="41">
        <f t="shared" si="13"/>
        <v>0</v>
      </c>
      <c r="BC137" s="41"/>
      <c r="BD137" s="41"/>
      <c r="BE137" s="41"/>
      <c r="BF137" s="42" t="str">
        <f t="shared" si="14"/>
        <v/>
      </c>
      <c r="BG137" s="43" t="str">
        <f t="shared" si="15"/>
        <v>0</v>
      </c>
      <c r="BH137" s="43" t="b">
        <f t="shared" si="16"/>
        <v>0</v>
      </c>
      <c r="BI137" s="40"/>
      <c r="BJ137" s="40"/>
      <c r="BK137" s="40"/>
      <c r="BL137" s="40"/>
      <c r="BM137" s="40"/>
      <c r="BN137" s="40"/>
      <c r="BO137" s="40"/>
    </row>
    <row r="138" spans="51:67" x14ac:dyDescent="0.4">
      <c r="AY138" s="257" t="s">
        <v>141</v>
      </c>
      <c r="AZ138" s="257"/>
      <c r="BB138" s="41">
        <f t="shared" ref="BB138:BB201" si="17">((IF(AU138="BUENO","100",IF(AU138="REGULAR","75",IF(AU138="MALO","50",IF(AU138="NA","0",IF(AU138="","0"))))))
+(IF(AW138="BUENO","100",IF(AW138="REGULAR","75",IF(AW138="MALO","50",IF(AW138="NA","NA",IF(AW138="","0"))))))
+(IF(AY138="BUENO","100",IF(AY138="MALO","0",IF(AY138="REGULAR","75")))))
/((IF(AT138&lt;&gt;"NO APLICA","1"))+(IF(AV138&lt;&gt;"NO APLICA","1"))+IF(AX138&lt;&gt;"NO APLICA","1"))</f>
        <v>0</v>
      </c>
      <c r="BC138" s="41"/>
      <c r="BD138" s="41"/>
      <c r="BE138" s="41"/>
      <c r="BF138" s="42" t="str">
        <f t="shared" ref="BF138:BF201" si="18">((
IF(AU138="BUENO","100",
IF(AU138="REGULAR","50",
IF(AU138="MALO","0",
IF(AU138="NO APLICA","NA",
IF(AU138="","")))))))</f>
        <v/>
      </c>
      <c r="BG138" s="43" t="str">
        <f t="shared" ref="BG138:BG201" si="19">IF(AW138="BUENO","100",
IF(AW138="REGULAR","50",
IF(AW138="MALO","0",
IF(AW138="NO APLICA","NA",
IF(AW138="","0")))))</f>
        <v>0</v>
      </c>
      <c r="BH138" s="43" t="b">
        <f t="shared" si="16"/>
        <v>0</v>
      </c>
      <c r="BI138" s="40"/>
      <c r="BJ138" s="40"/>
      <c r="BK138" s="40"/>
      <c r="BL138" s="40"/>
      <c r="BM138" s="40"/>
      <c r="BN138" s="40"/>
      <c r="BO138" s="40"/>
    </row>
    <row r="139" spans="51:67" x14ac:dyDescent="0.4">
      <c r="AY139" s="257" t="s">
        <v>141</v>
      </c>
      <c r="AZ139" s="257"/>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257" t="s">
        <v>141</v>
      </c>
      <c r="AZ140" s="257"/>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257" t="s">
        <v>141</v>
      </c>
      <c r="AZ141" s="257"/>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257" t="s">
        <v>141</v>
      </c>
      <c r="AZ142" s="257"/>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257" t="s">
        <v>141</v>
      </c>
      <c r="AZ143" s="257"/>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257" t="s">
        <v>141</v>
      </c>
      <c r="AZ144" s="257"/>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257" t="s">
        <v>141</v>
      </c>
      <c r="AZ145" s="257"/>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257" t="s">
        <v>141</v>
      </c>
      <c r="AZ146" s="257"/>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257" t="s">
        <v>141</v>
      </c>
      <c r="AZ147" s="257"/>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257" t="s">
        <v>141</v>
      </c>
      <c r="AZ148" s="257"/>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257" t="s">
        <v>141</v>
      </c>
      <c r="AZ149" s="257"/>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257" t="s">
        <v>141</v>
      </c>
      <c r="AZ150" s="257"/>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257" t="s">
        <v>141</v>
      </c>
      <c r="AZ151" s="257"/>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257" t="s">
        <v>141</v>
      </c>
      <c r="AZ152" s="257"/>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257" t="s">
        <v>141</v>
      </c>
      <c r="AZ153" s="257"/>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257" t="s">
        <v>141</v>
      </c>
      <c r="AZ154" s="257"/>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257" t="s">
        <v>141</v>
      </c>
      <c r="AZ155" s="257"/>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257" t="s">
        <v>141</v>
      </c>
      <c r="AZ156" s="257"/>
      <c r="BB156" s="77">
        <f t="shared" si="17"/>
        <v>0</v>
      </c>
      <c r="BC156" s="77"/>
      <c r="BD156" s="77"/>
      <c r="BE156" s="77"/>
      <c r="BF156" s="78" t="str">
        <f t="shared" si="18"/>
        <v/>
      </c>
      <c r="BG156" s="79" t="str">
        <f t="shared" si="19"/>
        <v>0</v>
      </c>
      <c r="BH156" s="79" t="b">
        <f t="shared" si="20"/>
        <v>0</v>
      </c>
    </row>
    <row r="157" spans="51:67" x14ac:dyDescent="0.4">
      <c r="AY157" s="257" t="s">
        <v>141</v>
      </c>
      <c r="AZ157" s="257"/>
      <c r="BB157" s="77">
        <f t="shared" si="17"/>
        <v>0</v>
      </c>
      <c r="BC157" s="77"/>
      <c r="BD157" s="77"/>
      <c r="BE157" s="77"/>
      <c r="BF157" s="78" t="str">
        <f t="shared" si="18"/>
        <v/>
      </c>
      <c r="BG157" s="79" t="str">
        <f t="shared" si="19"/>
        <v>0</v>
      </c>
      <c r="BH157" s="79" t="b">
        <f t="shared" si="20"/>
        <v>0</v>
      </c>
    </row>
    <row r="158" spans="51:67" x14ac:dyDescent="0.4">
      <c r="AY158" s="257" t="s">
        <v>141</v>
      </c>
      <c r="AZ158" s="257"/>
      <c r="BB158" s="77">
        <f t="shared" si="17"/>
        <v>0</v>
      </c>
      <c r="BC158" s="77"/>
      <c r="BD158" s="77"/>
      <c r="BE158" s="77"/>
      <c r="BF158" s="78" t="str">
        <f t="shared" si="18"/>
        <v/>
      </c>
      <c r="BG158" s="79" t="str">
        <f t="shared" si="19"/>
        <v>0</v>
      </c>
      <c r="BH158" s="79" t="b">
        <f t="shared" si="20"/>
        <v>0</v>
      </c>
    </row>
    <row r="159" spans="51:67" x14ac:dyDescent="0.4">
      <c r="AY159" s="257" t="s">
        <v>141</v>
      </c>
      <c r="AZ159" s="257"/>
      <c r="BB159" s="77">
        <f t="shared" si="17"/>
        <v>0</v>
      </c>
      <c r="BC159" s="77"/>
      <c r="BD159" s="77"/>
      <c r="BE159" s="77"/>
      <c r="BF159" s="78" t="str">
        <f t="shared" si="18"/>
        <v/>
      </c>
      <c r="BG159" s="79" t="str">
        <f t="shared" si="19"/>
        <v>0</v>
      </c>
      <c r="BH159" s="79" t="b">
        <f t="shared" si="20"/>
        <v>0</v>
      </c>
    </row>
    <row r="160" spans="51:67" x14ac:dyDescent="0.4">
      <c r="AY160" s="257" t="s">
        <v>141</v>
      </c>
      <c r="AZ160" s="257"/>
      <c r="BB160" s="77">
        <f t="shared" si="17"/>
        <v>0</v>
      </c>
      <c r="BC160" s="77"/>
      <c r="BD160" s="77"/>
      <c r="BE160" s="77"/>
      <c r="BF160" s="78" t="str">
        <f t="shared" si="18"/>
        <v/>
      </c>
      <c r="BG160" s="79" t="str">
        <f t="shared" si="19"/>
        <v>0</v>
      </c>
      <c r="BH160" s="79" t="b">
        <f t="shared" si="20"/>
        <v>0</v>
      </c>
    </row>
    <row r="161" spans="51:60" x14ac:dyDescent="0.4">
      <c r="AY161" s="257" t="s">
        <v>141</v>
      </c>
      <c r="AZ161" s="257"/>
      <c r="BB161" s="77">
        <f t="shared" si="17"/>
        <v>0</v>
      </c>
      <c r="BC161" s="77"/>
      <c r="BD161" s="77"/>
      <c r="BE161" s="77"/>
      <c r="BF161" s="78" t="str">
        <f t="shared" si="18"/>
        <v/>
      </c>
      <c r="BG161" s="79" t="str">
        <f t="shared" si="19"/>
        <v>0</v>
      </c>
      <c r="BH161" s="79" t="b">
        <f t="shared" si="20"/>
        <v>0</v>
      </c>
    </row>
    <row r="162" spans="51:60" x14ac:dyDescent="0.4">
      <c r="AY162" s="257" t="s">
        <v>141</v>
      </c>
      <c r="AZ162" s="257"/>
      <c r="BB162" s="77">
        <f t="shared" si="17"/>
        <v>0</v>
      </c>
      <c r="BC162" s="77"/>
      <c r="BD162" s="77"/>
      <c r="BE162" s="77"/>
      <c r="BF162" s="78" t="str">
        <f t="shared" si="18"/>
        <v/>
      </c>
      <c r="BG162" s="79" t="str">
        <f t="shared" si="19"/>
        <v>0</v>
      </c>
      <c r="BH162" s="79" t="b">
        <f t="shared" si="20"/>
        <v>0</v>
      </c>
    </row>
    <row r="163" spans="51:60" x14ac:dyDescent="0.4">
      <c r="AY163" s="257" t="s">
        <v>141</v>
      </c>
      <c r="AZ163" s="257"/>
      <c r="BB163" s="77">
        <f t="shared" si="17"/>
        <v>0</v>
      </c>
      <c r="BC163" s="77"/>
      <c r="BD163" s="77"/>
      <c r="BE163" s="77"/>
      <c r="BF163" s="78" t="str">
        <f t="shared" si="18"/>
        <v/>
      </c>
      <c r="BG163" s="79" t="str">
        <f t="shared" si="19"/>
        <v>0</v>
      </c>
      <c r="BH163" s="79" t="b">
        <f t="shared" si="20"/>
        <v>0</v>
      </c>
    </row>
    <row r="164" spans="51:60" x14ac:dyDescent="0.4">
      <c r="AY164" s="257" t="s">
        <v>141</v>
      </c>
      <c r="AZ164" s="257"/>
      <c r="BB164" s="77">
        <f t="shared" si="17"/>
        <v>0</v>
      </c>
      <c r="BC164" s="77"/>
      <c r="BD164" s="77"/>
      <c r="BE164" s="77"/>
      <c r="BF164" s="78" t="str">
        <f t="shared" si="18"/>
        <v/>
      </c>
      <c r="BG164" s="79" t="str">
        <f t="shared" si="19"/>
        <v>0</v>
      </c>
      <c r="BH164" s="79" t="b">
        <f t="shared" si="20"/>
        <v>0</v>
      </c>
    </row>
    <row r="165" spans="51:60" x14ac:dyDescent="0.4">
      <c r="AY165" s="257" t="s">
        <v>141</v>
      </c>
      <c r="AZ165" s="257"/>
      <c r="BB165" s="77">
        <f t="shared" si="17"/>
        <v>0</v>
      </c>
      <c r="BC165" s="77"/>
      <c r="BD165" s="77"/>
      <c r="BE165" s="77"/>
      <c r="BF165" s="78" t="str">
        <f t="shared" si="18"/>
        <v/>
      </c>
      <c r="BG165" s="79" t="str">
        <f t="shared" si="19"/>
        <v>0</v>
      </c>
      <c r="BH165" s="79" t="b">
        <f t="shared" si="20"/>
        <v>0</v>
      </c>
    </row>
    <row r="166" spans="51:60" x14ac:dyDescent="0.4">
      <c r="AY166" s="257" t="s">
        <v>141</v>
      </c>
      <c r="AZ166" s="257"/>
      <c r="BB166" s="77">
        <f t="shared" si="17"/>
        <v>0</v>
      </c>
      <c r="BC166" s="77"/>
      <c r="BD166" s="77"/>
      <c r="BE166" s="77"/>
      <c r="BF166" s="78" t="str">
        <f t="shared" si="18"/>
        <v/>
      </c>
      <c r="BG166" s="79" t="str">
        <f t="shared" si="19"/>
        <v>0</v>
      </c>
      <c r="BH166" s="79" t="b">
        <f t="shared" si="20"/>
        <v>0</v>
      </c>
    </row>
    <row r="167" spans="51:60" x14ac:dyDescent="0.4">
      <c r="AY167" s="257" t="s">
        <v>141</v>
      </c>
      <c r="AZ167" s="257"/>
      <c r="BB167" s="77">
        <f t="shared" si="17"/>
        <v>0</v>
      </c>
      <c r="BC167" s="77"/>
      <c r="BD167" s="77"/>
      <c r="BE167" s="77"/>
      <c r="BF167" s="78" t="str">
        <f t="shared" si="18"/>
        <v/>
      </c>
      <c r="BG167" s="79" t="str">
        <f t="shared" si="19"/>
        <v>0</v>
      </c>
      <c r="BH167" s="79" t="b">
        <f t="shared" si="20"/>
        <v>0</v>
      </c>
    </row>
    <row r="168" spans="51:60" x14ac:dyDescent="0.4">
      <c r="AY168" s="257" t="s">
        <v>141</v>
      </c>
      <c r="AZ168" s="257"/>
      <c r="BB168" s="77">
        <f t="shared" si="17"/>
        <v>0</v>
      </c>
      <c r="BC168" s="77"/>
      <c r="BD168" s="77"/>
      <c r="BE168" s="77"/>
      <c r="BF168" s="78" t="str">
        <f t="shared" si="18"/>
        <v/>
      </c>
      <c r="BG168" s="79" t="str">
        <f t="shared" si="19"/>
        <v>0</v>
      </c>
      <c r="BH168" s="79" t="b">
        <f t="shared" si="20"/>
        <v>0</v>
      </c>
    </row>
    <row r="169" spans="51:60" x14ac:dyDescent="0.4">
      <c r="AY169" s="257" t="s">
        <v>141</v>
      </c>
      <c r="AZ169" s="257"/>
      <c r="BB169" s="77">
        <f t="shared" si="17"/>
        <v>0</v>
      </c>
      <c r="BC169" s="77"/>
      <c r="BD169" s="77"/>
      <c r="BE169" s="77"/>
      <c r="BF169" s="78" t="str">
        <f t="shared" si="18"/>
        <v/>
      </c>
      <c r="BG169" s="79" t="str">
        <f t="shared" si="19"/>
        <v>0</v>
      </c>
      <c r="BH169" s="79" t="b">
        <f t="shared" si="20"/>
        <v>0</v>
      </c>
    </row>
    <row r="170" spans="51:60" x14ac:dyDescent="0.4">
      <c r="AY170" s="257" t="s">
        <v>141</v>
      </c>
      <c r="AZ170" s="257"/>
      <c r="BB170" s="77">
        <f t="shared" si="17"/>
        <v>0</v>
      </c>
      <c r="BC170" s="77"/>
      <c r="BD170" s="77"/>
      <c r="BE170" s="77"/>
      <c r="BF170" s="78" t="str">
        <f t="shared" si="18"/>
        <v/>
      </c>
      <c r="BG170" s="79" t="str">
        <f t="shared" si="19"/>
        <v>0</v>
      </c>
      <c r="BH170" s="79" t="b">
        <f t="shared" si="20"/>
        <v>0</v>
      </c>
    </row>
    <row r="171" spans="51:60" x14ac:dyDescent="0.4">
      <c r="AY171" s="257" t="s">
        <v>141</v>
      </c>
      <c r="AZ171" s="257"/>
      <c r="BB171" s="77">
        <f t="shared" si="17"/>
        <v>0</v>
      </c>
      <c r="BC171" s="77"/>
      <c r="BD171" s="77"/>
      <c r="BE171" s="77"/>
      <c r="BF171" s="78" t="str">
        <f t="shared" si="18"/>
        <v/>
      </c>
      <c r="BG171" s="79" t="str">
        <f t="shared" si="19"/>
        <v>0</v>
      </c>
      <c r="BH171" s="79" t="b">
        <f t="shared" si="20"/>
        <v>0</v>
      </c>
    </row>
    <row r="172" spans="51:60" x14ac:dyDescent="0.4">
      <c r="AY172" s="257" t="s">
        <v>141</v>
      </c>
      <c r="AZ172" s="257"/>
      <c r="BB172" s="77">
        <f t="shared" si="17"/>
        <v>0</v>
      </c>
      <c r="BC172" s="77"/>
      <c r="BD172" s="77"/>
      <c r="BE172" s="77"/>
      <c r="BF172" s="78" t="str">
        <f t="shared" si="18"/>
        <v/>
      </c>
      <c r="BG172" s="79" t="str">
        <f t="shared" si="19"/>
        <v>0</v>
      </c>
      <c r="BH172" s="79" t="b">
        <f t="shared" si="20"/>
        <v>0</v>
      </c>
    </row>
    <row r="173" spans="51:60" x14ac:dyDescent="0.4">
      <c r="AY173" s="257" t="s">
        <v>141</v>
      </c>
      <c r="AZ173" s="257"/>
      <c r="BB173" s="77">
        <f t="shared" si="17"/>
        <v>0</v>
      </c>
      <c r="BC173" s="77"/>
      <c r="BD173" s="77"/>
      <c r="BE173" s="77"/>
      <c r="BF173" s="78" t="str">
        <f t="shared" si="18"/>
        <v/>
      </c>
      <c r="BG173" s="79" t="str">
        <f t="shared" si="19"/>
        <v>0</v>
      </c>
      <c r="BH173" s="79" t="b">
        <f t="shared" si="20"/>
        <v>0</v>
      </c>
    </row>
    <row r="174" spans="51:60" x14ac:dyDescent="0.4">
      <c r="AY174" s="257" t="s">
        <v>141</v>
      </c>
      <c r="AZ174" s="257"/>
      <c r="BB174" s="77">
        <f t="shared" si="17"/>
        <v>0</v>
      </c>
      <c r="BC174" s="77"/>
      <c r="BD174" s="77"/>
      <c r="BE174" s="77"/>
      <c r="BF174" s="78" t="str">
        <f t="shared" si="18"/>
        <v/>
      </c>
      <c r="BG174" s="79" t="str">
        <f t="shared" si="19"/>
        <v>0</v>
      </c>
      <c r="BH174" s="79" t="b">
        <f t="shared" si="20"/>
        <v>0</v>
      </c>
    </row>
    <row r="175" spans="51:60" x14ac:dyDescent="0.4">
      <c r="AY175" s="257" t="s">
        <v>141</v>
      </c>
      <c r="AZ175" s="257"/>
      <c r="BB175" s="77">
        <f t="shared" si="17"/>
        <v>0</v>
      </c>
      <c r="BC175" s="77"/>
      <c r="BD175" s="77"/>
      <c r="BE175" s="77"/>
      <c r="BF175" s="78" t="str">
        <f t="shared" si="18"/>
        <v/>
      </c>
      <c r="BG175" s="79" t="str">
        <f t="shared" si="19"/>
        <v>0</v>
      </c>
      <c r="BH175" s="79" t="b">
        <f t="shared" si="20"/>
        <v>0</v>
      </c>
    </row>
    <row r="176" spans="51:60" x14ac:dyDescent="0.4">
      <c r="AY176" s="257" t="s">
        <v>141</v>
      </c>
      <c r="AZ176" s="257"/>
      <c r="BB176" s="77">
        <f t="shared" si="17"/>
        <v>0</v>
      </c>
      <c r="BC176" s="77"/>
      <c r="BD176" s="77"/>
      <c r="BE176" s="77"/>
      <c r="BF176" s="78" t="str">
        <f t="shared" si="18"/>
        <v/>
      </c>
      <c r="BG176" s="79" t="str">
        <f t="shared" si="19"/>
        <v>0</v>
      </c>
      <c r="BH176" s="79" t="b">
        <f t="shared" si="20"/>
        <v>0</v>
      </c>
    </row>
    <row r="177" spans="51:60" x14ac:dyDescent="0.4">
      <c r="AY177" s="257" t="s">
        <v>141</v>
      </c>
      <c r="AZ177" s="257"/>
      <c r="BB177" s="77">
        <f t="shared" si="17"/>
        <v>0</v>
      </c>
      <c r="BC177" s="77"/>
      <c r="BD177" s="77"/>
      <c r="BE177" s="77"/>
      <c r="BF177" s="78" t="str">
        <f t="shared" si="18"/>
        <v/>
      </c>
      <c r="BG177" s="79" t="str">
        <f t="shared" si="19"/>
        <v>0</v>
      </c>
      <c r="BH177" s="79" t="b">
        <f t="shared" si="20"/>
        <v>0</v>
      </c>
    </row>
    <row r="178" spans="51:60" x14ac:dyDescent="0.4">
      <c r="AY178" s="257" t="s">
        <v>141</v>
      </c>
      <c r="AZ178" s="257"/>
      <c r="BB178" s="77">
        <f t="shared" si="17"/>
        <v>0</v>
      </c>
      <c r="BC178" s="77"/>
      <c r="BD178" s="77"/>
      <c r="BE178" s="77"/>
      <c r="BF178" s="78" t="str">
        <f t="shared" si="18"/>
        <v/>
      </c>
      <c r="BG178" s="79" t="str">
        <f t="shared" si="19"/>
        <v>0</v>
      </c>
      <c r="BH178" s="79" t="b">
        <f t="shared" si="20"/>
        <v>0</v>
      </c>
    </row>
    <row r="179" spans="51:60" x14ac:dyDescent="0.4">
      <c r="AY179" s="257" t="s">
        <v>141</v>
      </c>
      <c r="AZ179" s="257"/>
      <c r="BB179" s="77">
        <f t="shared" si="17"/>
        <v>0</v>
      </c>
      <c r="BC179" s="77"/>
      <c r="BD179" s="77"/>
      <c r="BE179" s="77"/>
      <c r="BF179" s="78" t="str">
        <f t="shared" si="18"/>
        <v/>
      </c>
      <c r="BG179" s="79" t="str">
        <f t="shared" si="19"/>
        <v>0</v>
      </c>
      <c r="BH179" s="79" t="b">
        <f t="shared" si="20"/>
        <v>0</v>
      </c>
    </row>
    <row r="180" spans="51:60" x14ac:dyDescent="0.4">
      <c r="AY180" s="257" t="s">
        <v>141</v>
      </c>
      <c r="AZ180" s="257"/>
      <c r="BB180" s="77">
        <f t="shared" si="17"/>
        <v>0</v>
      </c>
      <c r="BC180" s="77"/>
      <c r="BD180" s="77"/>
      <c r="BE180" s="77"/>
      <c r="BF180" s="78" t="str">
        <f t="shared" si="18"/>
        <v/>
      </c>
      <c r="BG180" s="79" t="str">
        <f t="shared" si="19"/>
        <v>0</v>
      </c>
      <c r="BH180" s="79" t="b">
        <f t="shared" si="20"/>
        <v>0</v>
      </c>
    </row>
    <row r="181" spans="51:60" x14ac:dyDescent="0.4">
      <c r="AY181" s="257" t="s">
        <v>141</v>
      </c>
      <c r="AZ181" s="257"/>
      <c r="BB181" s="77">
        <f t="shared" si="17"/>
        <v>0</v>
      </c>
      <c r="BC181" s="77"/>
      <c r="BD181" s="77"/>
      <c r="BE181" s="77"/>
      <c r="BF181" s="78" t="str">
        <f t="shared" si="18"/>
        <v/>
      </c>
      <c r="BG181" s="79" t="str">
        <f t="shared" si="19"/>
        <v>0</v>
      </c>
      <c r="BH181" s="79" t="b">
        <f t="shared" si="20"/>
        <v>0</v>
      </c>
    </row>
    <row r="182" spans="51:60" x14ac:dyDescent="0.4">
      <c r="AY182" s="257" t="s">
        <v>141</v>
      </c>
      <c r="AZ182" s="257"/>
      <c r="BB182" s="77">
        <f t="shared" si="17"/>
        <v>0</v>
      </c>
      <c r="BC182" s="77"/>
      <c r="BD182" s="77"/>
      <c r="BE182" s="77"/>
      <c r="BF182" s="78" t="str">
        <f t="shared" si="18"/>
        <v/>
      </c>
      <c r="BG182" s="79" t="str">
        <f t="shared" si="19"/>
        <v>0</v>
      </c>
      <c r="BH182" s="79" t="b">
        <f t="shared" si="20"/>
        <v>0</v>
      </c>
    </row>
    <row r="183" spans="51:60" x14ac:dyDescent="0.4">
      <c r="AY183" s="257" t="s">
        <v>141</v>
      </c>
      <c r="AZ183" s="257"/>
      <c r="BB183" s="77">
        <f t="shared" si="17"/>
        <v>0</v>
      </c>
      <c r="BC183" s="77"/>
      <c r="BD183" s="77"/>
      <c r="BE183" s="77"/>
      <c r="BF183" s="78" t="str">
        <f t="shared" si="18"/>
        <v/>
      </c>
      <c r="BG183" s="79" t="str">
        <f t="shared" si="19"/>
        <v>0</v>
      </c>
      <c r="BH183" s="79" t="b">
        <f t="shared" si="20"/>
        <v>0</v>
      </c>
    </row>
    <row r="184" spans="51:60" x14ac:dyDescent="0.4">
      <c r="AY184" s="257" t="s">
        <v>141</v>
      </c>
      <c r="AZ184" s="257"/>
      <c r="BB184" s="77">
        <f t="shared" si="17"/>
        <v>0</v>
      </c>
      <c r="BC184" s="77"/>
      <c r="BD184" s="77"/>
      <c r="BE184" s="77"/>
      <c r="BF184" s="78" t="str">
        <f t="shared" si="18"/>
        <v/>
      </c>
      <c r="BG184" s="79" t="str">
        <f t="shared" si="19"/>
        <v>0</v>
      </c>
      <c r="BH184" s="79" t="b">
        <f t="shared" si="20"/>
        <v>0</v>
      </c>
    </row>
    <row r="185" spans="51:60" x14ac:dyDescent="0.4">
      <c r="AY185" s="257" t="s">
        <v>141</v>
      </c>
      <c r="AZ185" s="257"/>
      <c r="BB185" s="77">
        <f t="shared" si="17"/>
        <v>0</v>
      </c>
      <c r="BC185" s="77"/>
      <c r="BD185" s="77"/>
      <c r="BE185" s="77"/>
      <c r="BF185" s="78" t="str">
        <f t="shared" si="18"/>
        <v/>
      </c>
      <c r="BG185" s="79" t="str">
        <f t="shared" si="19"/>
        <v>0</v>
      </c>
      <c r="BH185" s="79" t="b">
        <f t="shared" si="20"/>
        <v>0</v>
      </c>
    </row>
    <row r="186" spans="51:60" x14ac:dyDescent="0.4">
      <c r="AY186" s="257" t="s">
        <v>141</v>
      </c>
      <c r="AZ186" s="257"/>
      <c r="BB186" s="77">
        <f t="shared" si="17"/>
        <v>0</v>
      </c>
      <c r="BC186" s="77"/>
      <c r="BD186" s="77"/>
      <c r="BE186" s="77"/>
      <c r="BF186" s="78" t="str">
        <f t="shared" si="18"/>
        <v/>
      </c>
      <c r="BG186" s="79" t="str">
        <f t="shared" si="19"/>
        <v>0</v>
      </c>
      <c r="BH186" s="79" t="b">
        <f t="shared" si="20"/>
        <v>0</v>
      </c>
    </row>
    <row r="187" spans="51:60" x14ac:dyDescent="0.4">
      <c r="AY187" s="257" t="s">
        <v>141</v>
      </c>
      <c r="AZ187" s="257"/>
      <c r="BB187" s="77">
        <f t="shared" si="17"/>
        <v>0</v>
      </c>
      <c r="BC187" s="77"/>
      <c r="BD187" s="77"/>
      <c r="BE187" s="77"/>
      <c r="BF187" s="78" t="str">
        <f t="shared" si="18"/>
        <v/>
      </c>
      <c r="BG187" s="79" t="str">
        <f t="shared" si="19"/>
        <v>0</v>
      </c>
      <c r="BH187" s="79" t="b">
        <f t="shared" si="20"/>
        <v>0</v>
      </c>
    </row>
    <row r="188" spans="51:60" x14ac:dyDescent="0.4">
      <c r="AY188" s="257" t="s">
        <v>141</v>
      </c>
      <c r="AZ188" s="257"/>
      <c r="BB188" s="77">
        <f t="shared" si="17"/>
        <v>0</v>
      </c>
      <c r="BC188" s="77"/>
      <c r="BD188" s="77"/>
      <c r="BE188" s="77"/>
      <c r="BF188" s="78" t="str">
        <f t="shared" si="18"/>
        <v/>
      </c>
      <c r="BG188" s="79" t="str">
        <f t="shared" si="19"/>
        <v>0</v>
      </c>
      <c r="BH188" s="79" t="b">
        <f t="shared" si="20"/>
        <v>0</v>
      </c>
    </row>
    <row r="189" spans="51:60" x14ac:dyDescent="0.4">
      <c r="AY189" s="257" t="s">
        <v>141</v>
      </c>
      <c r="AZ189" s="257"/>
      <c r="BB189" s="77">
        <f t="shared" si="17"/>
        <v>0</v>
      </c>
      <c r="BC189" s="77"/>
      <c r="BD189" s="77"/>
      <c r="BE189" s="77"/>
      <c r="BF189" s="78" t="str">
        <f t="shared" si="18"/>
        <v/>
      </c>
      <c r="BG189" s="79" t="str">
        <f t="shared" si="19"/>
        <v>0</v>
      </c>
      <c r="BH189" s="79" t="b">
        <f t="shared" si="20"/>
        <v>0</v>
      </c>
    </row>
    <row r="190" spans="51:60" x14ac:dyDescent="0.4">
      <c r="AY190" s="257" t="s">
        <v>141</v>
      </c>
      <c r="AZ190" s="257"/>
      <c r="BB190" s="77">
        <f t="shared" si="17"/>
        <v>0</v>
      </c>
      <c r="BC190" s="77"/>
      <c r="BD190" s="77"/>
      <c r="BE190" s="77"/>
      <c r="BF190" s="78" t="str">
        <f t="shared" si="18"/>
        <v/>
      </c>
      <c r="BG190" s="79" t="str">
        <f t="shared" si="19"/>
        <v>0</v>
      </c>
      <c r="BH190" s="79" t="b">
        <f t="shared" si="20"/>
        <v>0</v>
      </c>
    </row>
    <row r="191" spans="51:60" x14ac:dyDescent="0.4">
      <c r="AY191" s="257" t="s">
        <v>141</v>
      </c>
      <c r="AZ191" s="257"/>
      <c r="BB191" s="77">
        <f t="shared" si="17"/>
        <v>0</v>
      </c>
      <c r="BC191" s="77"/>
      <c r="BD191" s="77"/>
      <c r="BE191" s="77"/>
      <c r="BF191" s="78" t="str">
        <f t="shared" si="18"/>
        <v/>
      </c>
      <c r="BG191" s="79" t="str">
        <f t="shared" si="19"/>
        <v>0</v>
      </c>
      <c r="BH191" s="79" t="b">
        <f t="shared" si="20"/>
        <v>0</v>
      </c>
    </row>
    <row r="192" spans="51:60" x14ac:dyDescent="0.4">
      <c r="AY192" s="257" t="s">
        <v>141</v>
      </c>
      <c r="AZ192" s="257"/>
      <c r="BB192" s="77">
        <f t="shared" si="17"/>
        <v>0</v>
      </c>
      <c r="BC192" s="77"/>
      <c r="BD192" s="77"/>
      <c r="BE192" s="77"/>
      <c r="BF192" s="78" t="str">
        <f t="shared" si="18"/>
        <v/>
      </c>
      <c r="BG192" s="79" t="str">
        <f t="shared" si="19"/>
        <v>0</v>
      </c>
      <c r="BH192" s="79" t="b">
        <f t="shared" si="20"/>
        <v>0</v>
      </c>
    </row>
    <row r="193" spans="51:60" x14ac:dyDescent="0.4">
      <c r="AY193" s="257" t="s">
        <v>141</v>
      </c>
      <c r="AZ193" s="257"/>
      <c r="BB193" s="77">
        <f t="shared" si="17"/>
        <v>0</v>
      </c>
      <c r="BC193" s="77"/>
      <c r="BD193" s="77"/>
      <c r="BE193" s="77"/>
      <c r="BF193" s="78" t="str">
        <f t="shared" si="18"/>
        <v/>
      </c>
      <c r="BG193" s="79" t="str">
        <f t="shared" si="19"/>
        <v>0</v>
      </c>
      <c r="BH193" s="79" t="b">
        <f t="shared" si="20"/>
        <v>0</v>
      </c>
    </row>
    <row r="194" spans="51:60" x14ac:dyDescent="0.4">
      <c r="AY194" s="257" t="s">
        <v>141</v>
      </c>
      <c r="AZ194" s="257"/>
      <c r="BB194" s="77">
        <f t="shared" si="17"/>
        <v>0</v>
      </c>
      <c r="BC194" s="77"/>
      <c r="BD194" s="77"/>
      <c r="BE194" s="77"/>
      <c r="BF194" s="78" t="str">
        <f t="shared" si="18"/>
        <v/>
      </c>
      <c r="BG194" s="79" t="str">
        <f t="shared" si="19"/>
        <v>0</v>
      </c>
      <c r="BH194" s="79" t="b">
        <f t="shared" si="20"/>
        <v>0</v>
      </c>
    </row>
    <row r="195" spans="51:60" x14ac:dyDescent="0.4">
      <c r="AY195" s="257" t="s">
        <v>141</v>
      </c>
      <c r="AZ195" s="257"/>
      <c r="BB195" s="77">
        <f t="shared" si="17"/>
        <v>0</v>
      </c>
      <c r="BC195" s="77"/>
      <c r="BD195" s="77"/>
      <c r="BE195" s="77"/>
      <c r="BF195" s="78" t="str">
        <f t="shared" si="18"/>
        <v/>
      </c>
      <c r="BG195" s="79" t="str">
        <f t="shared" si="19"/>
        <v>0</v>
      </c>
      <c r="BH195" s="79" t="b">
        <f t="shared" si="20"/>
        <v>0</v>
      </c>
    </row>
    <row r="196" spans="51:60" x14ac:dyDescent="0.4">
      <c r="AY196" s="257" t="s">
        <v>141</v>
      </c>
      <c r="AZ196" s="257"/>
      <c r="BB196" s="77">
        <f t="shared" si="17"/>
        <v>0</v>
      </c>
      <c r="BC196" s="77"/>
      <c r="BD196" s="77"/>
      <c r="BE196" s="77"/>
      <c r="BF196" s="78" t="str">
        <f t="shared" si="18"/>
        <v/>
      </c>
      <c r="BG196" s="79" t="str">
        <f t="shared" si="19"/>
        <v>0</v>
      </c>
      <c r="BH196" s="79" t="b">
        <f t="shared" si="20"/>
        <v>0</v>
      </c>
    </row>
    <row r="197" spans="51:60" x14ac:dyDescent="0.4">
      <c r="AY197" s="257" t="s">
        <v>141</v>
      </c>
      <c r="AZ197" s="257"/>
      <c r="BB197" s="77">
        <f t="shared" si="17"/>
        <v>0</v>
      </c>
      <c r="BC197" s="77"/>
      <c r="BD197" s="77"/>
      <c r="BE197" s="77"/>
      <c r="BF197" s="78" t="str">
        <f t="shared" si="18"/>
        <v/>
      </c>
      <c r="BG197" s="79" t="str">
        <f t="shared" si="19"/>
        <v>0</v>
      </c>
      <c r="BH197" s="79" t="b">
        <f t="shared" si="20"/>
        <v>0</v>
      </c>
    </row>
    <row r="198" spans="51:60" x14ac:dyDescent="0.4">
      <c r="AY198" s="257" t="s">
        <v>141</v>
      </c>
      <c r="AZ198" s="257"/>
      <c r="BB198" s="77">
        <f t="shared" si="17"/>
        <v>0</v>
      </c>
      <c r="BC198" s="77"/>
      <c r="BD198" s="77"/>
      <c r="BE198" s="77"/>
      <c r="BF198" s="78" t="str">
        <f t="shared" si="18"/>
        <v/>
      </c>
      <c r="BG198" s="79" t="str">
        <f t="shared" si="19"/>
        <v>0</v>
      </c>
      <c r="BH198" s="79" t="b">
        <f t="shared" si="20"/>
        <v>0</v>
      </c>
    </row>
    <row r="199" spans="51:60" x14ac:dyDescent="0.4">
      <c r="AY199" s="257" t="s">
        <v>141</v>
      </c>
      <c r="AZ199" s="257"/>
      <c r="BB199" s="77">
        <f t="shared" si="17"/>
        <v>0</v>
      </c>
      <c r="BC199" s="77"/>
      <c r="BD199" s="77"/>
      <c r="BE199" s="77"/>
      <c r="BF199" s="78" t="str">
        <f t="shared" si="18"/>
        <v/>
      </c>
      <c r="BG199" s="79" t="str">
        <f t="shared" si="19"/>
        <v>0</v>
      </c>
      <c r="BH199" s="79" t="b">
        <f t="shared" si="20"/>
        <v>0</v>
      </c>
    </row>
    <row r="200" spans="51:60" x14ac:dyDescent="0.4">
      <c r="AY200" s="257" t="s">
        <v>141</v>
      </c>
      <c r="AZ200" s="257"/>
      <c r="BB200" s="77">
        <f t="shared" si="17"/>
        <v>0</v>
      </c>
      <c r="BC200" s="77"/>
      <c r="BD200" s="77"/>
      <c r="BE200" s="77"/>
      <c r="BF200" s="78" t="str">
        <f t="shared" si="18"/>
        <v/>
      </c>
      <c r="BG200" s="79" t="str">
        <f t="shared" si="19"/>
        <v>0</v>
      </c>
      <c r="BH200" s="79" t="b">
        <f t="shared" si="20"/>
        <v>0</v>
      </c>
    </row>
    <row r="201" spans="51:60" x14ac:dyDescent="0.4">
      <c r="AY201" s="257" t="s">
        <v>141</v>
      </c>
      <c r="AZ201" s="257"/>
      <c r="BB201" s="77">
        <f t="shared" si="17"/>
        <v>0</v>
      </c>
      <c r="BC201" s="77"/>
      <c r="BD201" s="77"/>
      <c r="BE201" s="77"/>
      <c r="BF201" s="78" t="str">
        <f t="shared" si="18"/>
        <v/>
      </c>
      <c r="BG201" s="79" t="str">
        <f t="shared" si="19"/>
        <v>0</v>
      </c>
      <c r="BH201" s="79" t="b">
        <f t="shared" si="20"/>
        <v>0</v>
      </c>
    </row>
    <row r="202" spans="51:60" x14ac:dyDescent="0.4">
      <c r="AY202" s="257" t="s">
        <v>141</v>
      </c>
      <c r="AZ202" s="257"/>
      <c r="BB202" s="77">
        <f t="shared" ref="BB202:BB239" si="21">((IF(AU202="BUENO","100",IF(AU202="REGULAR","75",IF(AU202="MALO","50",IF(AU202="NA","0",IF(AU202="","0"))))))
+(IF(AW202="BUENO","100",IF(AW202="REGULAR","75",IF(AW202="MALO","50",IF(AW202="NA","NA",IF(AW202="","0"))))))
+(IF(AY202="BUENO","100",IF(AY202="MALO","0",IF(AY202="REGULAR","75")))))
/((IF(AT202&lt;&gt;"NO APLICA","1"))+(IF(AV202&lt;&gt;"NO APLICA","1"))+IF(AX202&lt;&gt;"NO APLICA","1"))</f>
        <v>0</v>
      </c>
      <c r="BC202" s="77"/>
      <c r="BD202" s="77"/>
      <c r="BE202" s="77"/>
      <c r="BF202" s="78" t="str">
        <f t="shared" ref="BF202:BF239" si="22">((
IF(AU202="BUENO","100",
IF(AU202="REGULAR","50",
IF(AU202="MALO","0",
IF(AU202="NO APLICA","NA",
IF(AU202="","")))))))</f>
        <v/>
      </c>
      <c r="BG202" s="79" t="str">
        <f t="shared" ref="BG202:BG239" si="23">IF(AW202="BUENO","100",
IF(AW202="REGULAR","50",
IF(AW202="MALO","0",
IF(AW202="NO APLICA","NA",
IF(AW202="","0")))))</f>
        <v>0</v>
      </c>
      <c r="BH202" s="79" t="b">
        <f t="shared" si="20"/>
        <v>0</v>
      </c>
    </row>
    <row r="203" spans="51:60" x14ac:dyDescent="0.4">
      <c r="AY203" s="257" t="s">
        <v>141</v>
      </c>
      <c r="AZ203" s="257"/>
      <c r="BB203" s="77">
        <f t="shared" si="21"/>
        <v>0</v>
      </c>
      <c r="BC203" s="77"/>
      <c r="BD203" s="77"/>
      <c r="BE203" s="77"/>
      <c r="BF203" s="78" t="str">
        <f t="shared" si="22"/>
        <v/>
      </c>
      <c r="BG203" s="79" t="str">
        <f t="shared" si="23"/>
        <v>0</v>
      </c>
      <c r="BH203" s="79" t="b">
        <f t="shared" si="20"/>
        <v>0</v>
      </c>
    </row>
    <row r="204" spans="51:60" x14ac:dyDescent="0.4">
      <c r="AY204" s="257" t="s">
        <v>141</v>
      </c>
      <c r="AZ204" s="257"/>
      <c r="BB204" s="77">
        <f t="shared" si="21"/>
        <v>0</v>
      </c>
      <c r="BC204" s="77"/>
      <c r="BD204" s="77"/>
      <c r="BE204" s="77"/>
      <c r="BF204" s="78" t="str">
        <f t="shared" si="22"/>
        <v/>
      </c>
      <c r="BG204" s="79" t="str">
        <f t="shared" si="23"/>
        <v>0</v>
      </c>
      <c r="BH204" s="79" t="b">
        <f t="shared" si="20"/>
        <v>0</v>
      </c>
    </row>
    <row r="205" spans="51:60" x14ac:dyDescent="0.4">
      <c r="AY205" s="257" t="s">
        <v>141</v>
      </c>
      <c r="AZ205" s="257"/>
      <c r="BB205" s="77">
        <f t="shared" si="21"/>
        <v>0</v>
      </c>
      <c r="BC205" s="77"/>
      <c r="BD205" s="77"/>
      <c r="BE205" s="77"/>
      <c r="BF205" s="78" t="str">
        <f t="shared" si="22"/>
        <v/>
      </c>
      <c r="BG205" s="79" t="str">
        <f t="shared" si="23"/>
        <v>0</v>
      </c>
      <c r="BH205" s="79" t="b">
        <f t="shared" si="20"/>
        <v>0</v>
      </c>
    </row>
    <row r="206" spans="51:60" x14ac:dyDescent="0.4">
      <c r="AY206" s="257" t="s">
        <v>141</v>
      </c>
      <c r="AZ206" s="257"/>
      <c r="BB206" s="77">
        <f t="shared" si="21"/>
        <v>0</v>
      </c>
      <c r="BC206" s="77"/>
      <c r="BD206" s="77"/>
      <c r="BE206" s="77"/>
      <c r="BF206" s="78" t="str">
        <f t="shared" si="22"/>
        <v/>
      </c>
      <c r="BG206" s="79" t="str">
        <f t="shared" si="23"/>
        <v>0</v>
      </c>
      <c r="BH206" s="79" t="b">
        <f t="shared" si="20"/>
        <v>0</v>
      </c>
    </row>
    <row r="207" spans="51:60" x14ac:dyDescent="0.4">
      <c r="AY207" s="257" t="s">
        <v>141</v>
      </c>
      <c r="AZ207" s="257"/>
      <c r="BB207" s="77">
        <f t="shared" si="21"/>
        <v>0</v>
      </c>
      <c r="BC207" s="77"/>
      <c r="BD207" s="77"/>
      <c r="BE207" s="77"/>
      <c r="BF207" s="78" t="str">
        <f t="shared" si="22"/>
        <v/>
      </c>
      <c r="BG207" s="79" t="str">
        <f t="shared" si="23"/>
        <v>0</v>
      </c>
      <c r="BH207" s="79" t="b">
        <f t="shared" ref="BH207:BH239" si="24">IF(AY207="BUENO","100",
IF(AY207="MALO","0",
IF(AY207="REGULAR","75",
IF(AY207="","0"))))</f>
        <v>0</v>
      </c>
    </row>
    <row r="208" spans="51:60" x14ac:dyDescent="0.4">
      <c r="AY208" s="257" t="s">
        <v>141</v>
      </c>
      <c r="AZ208" s="257"/>
      <c r="BB208" s="77">
        <f t="shared" si="21"/>
        <v>0</v>
      </c>
      <c r="BC208" s="77"/>
      <c r="BD208" s="77"/>
      <c r="BE208" s="77"/>
      <c r="BF208" s="78" t="str">
        <f t="shared" si="22"/>
        <v/>
      </c>
      <c r="BG208" s="79" t="str">
        <f t="shared" si="23"/>
        <v>0</v>
      </c>
      <c r="BH208" s="79" t="b">
        <f t="shared" si="24"/>
        <v>0</v>
      </c>
    </row>
    <row r="209" spans="51:60" x14ac:dyDescent="0.4">
      <c r="AY209" s="257" t="s">
        <v>141</v>
      </c>
      <c r="AZ209" s="257"/>
      <c r="BB209" s="77">
        <f t="shared" si="21"/>
        <v>0</v>
      </c>
      <c r="BC209" s="77"/>
      <c r="BD209" s="77"/>
      <c r="BE209" s="77"/>
      <c r="BF209" s="78" t="str">
        <f t="shared" si="22"/>
        <v/>
      </c>
      <c r="BG209" s="79" t="str">
        <f t="shared" si="23"/>
        <v>0</v>
      </c>
      <c r="BH209" s="79" t="b">
        <f t="shared" si="24"/>
        <v>0</v>
      </c>
    </row>
    <row r="210" spans="51:60" x14ac:dyDescent="0.4">
      <c r="AY210" s="257" t="s">
        <v>141</v>
      </c>
      <c r="AZ210" s="257"/>
      <c r="BB210" s="77">
        <f t="shared" si="21"/>
        <v>0</v>
      </c>
      <c r="BC210" s="77"/>
      <c r="BD210" s="77"/>
      <c r="BE210" s="77"/>
      <c r="BF210" s="78" t="str">
        <f t="shared" si="22"/>
        <v/>
      </c>
      <c r="BG210" s="79" t="str">
        <f t="shared" si="23"/>
        <v>0</v>
      </c>
      <c r="BH210" s="79" t="b">
        <f t="shared" si="24"/>
        <v>0</v>
      </c>
    </row>
    <row r="211" spans="51:60" x14ac:dyDescent="0.4">
      <c r="AY211" s="257" t="s">
        <v>141</v>
      </c>
      <c r="AZ211" s="257"/>
      <c r="BB211" s="77">
        <f t="shared" si="21"/>
        <v>0</v>
      </c>
      <c r="BC211" s="77"/>
      <c r="BD211" s="77"/>
      <c r="BE211" s="77"/>
      <c r="BF211" s="78" t="str">
        <f t="shared" si="22"/>
        <v/>
      </c>
      <c r="BG211" s="79" t="str">
        <f t="shared" si="23"/>
        <v>0</v>
      </c>
      <c r="BH211" s="79" t="b">
        <f t="shared" si="24"/>
        <v>0</v>
      </c>
    </row>
    <row r="212" spans="51:60" x14ac:dyDescent="0.4">
      <c r="AY212" s="257" t="s">
        <v>141</v>
      </c>
      <c r="AZ212" s="257"/>
      <c r="BB212" s="77">
        <f t="shared" si="21"/>
        <v>0</v>
      </c>
      <c r="BC212" s="77"/>
      <c r="BD212" s="77"/>
      <c r="BE212" s="77"/>
      <c r="BF212" s="78" t="str">
        <f t="shared" si="22"/>
        <v/>
      </c>
      <c r="BG212" s="79" t="str">
        <f t="shared" si="23"/>
        <v>0</v>
      </c>
      <c r="BH212" s="79" t="b">
        <f t="shared" si="24"/>
        <v>0</v>
      </c>
    </row>
    <row r="213" spans="51:60" x14ac:dyDescent="0.4">
      <c r="AY213" s="257" t="s">
        <v>141</v>
      </c>
      <c r="AZ213" s="257"/>
      <c r="BB213" s="77">
        <f t="shared" si="21"/>
        <v>0</v>
      </c>
      <c r="BC213" s="77"/>
      <c r="BD213" s="77"/>
      <c r="BE213" s="77"/>
      <c r="BF213" s="78" t="str">
        <f t="shared" si="22"/>
        <v/>
      </c>
      <c r="BG213" s="79" t="str">
        <f t="shared" si="23"/>
        <v>0</v>
      </c>
      <c r="BH213" s="79" t="b">
        <f t="shared" si="24"/>
        <v>0</v>
      </c>
    </row>
    <row r="214" spans="51:60" x14ac:dyDescent="0.4">
      <c r="AY214" s="257" t="s">
        <v>141</v>
      </c>
      <c r="AZ214" s="257"/>
      <c r="BB214" s="77">
        <f t="shared" si="21"/>
        <v>0</v>
      </c>
      <c r="BC214" s="77"/>
      <c r="BD214" s="77"/>
      <c r="BE214" s="77"/>
      <c r="BF214" s="78" t="str">
        <f t="shared" si="22"/>
        <v/>
      </c>
      <c r="BG214" s="79" t="str">
        <f t="shared" si="23"/>
        <v>0</v>
      </c>
      <c r="BH214" s="79" t="b">
        <f t="shared" si="24"/>
        <v>0</v>
      </c>
    </row>
    <row r="215" spans="51:60" x14ac:dyDescent="0.4">
      <c r="AY215" s="257" t="s">
        <v>141</v>
      </c>
      <c r="AZ215" s="257"/>
      <c r="BB215" s="77">
        <f t="shared" si="21"/>
        <v>0</v>
      </c>
      <c r="BC215" s="77"/>
      <c r="BD215" s="77"/>
      <c r="BE215" s="77"/>
      <c r="BF215" s="78" t="str">
        <f t="shared" si="22"/>
        <v/>
      </c>
      <c r="BG215" s="79" t="str">
        <f t="shared" si="23"/>
        <v>0</v>
      </c>
      <c r="BH215" s="79" t="b">
        <f t="shared" si="24"/>
        <v>0</v>
      </c>
    </row>
    <row r="216" spans="51:60" x14ac:dyDescent="0.4">
      <c r="AY216" s="257" t="s">
        <v>141</v>
      </c>
      <c r="AZ216" s="257"/>
      <c r="BB216" s="77">
        <f t="shared" si="21"/>
        <v>0</v>
      </c>
      <c r="BC216" s="77"/>
      <c r="BD216" s="77"/>
      <c r="BE216" s="77"/>
      <c r="BF216" s="78" t="str">
        <f t="shared" si="22"/>
        <v/>
      </c>
      <c r="BG216" s="79" t="str">
        <f t="shared" si="23"/>
        <v>0</v>
      </c>
      <c r="BH216" s="79" t="b">
        <f t="shared" si="24"/>
        <v>0</v>
      </c>
    </row>
    <row r="217" spans="51:60" x14ac:dyDescent="0.4">
      <c r="AY217" s="257" t="s">
        <v>141</v>
      </c>
      <c r="AZ217" s="257"/>
      <c r="BB217" s="77">
        <f t="shared" si="21"/>
        <v>0</v>
      </c>
      <c r="BC217" s="77"/>
      <c r="BD217" s="77"/>
      <c r="BE217" s="77"/>
      <c r="BF217" s="78" t="str">
        <f t="shared" si="22"/>
        <v/>
      </c>
      <c r="BG217" s="79" t="str">
        <f t="shared" si="23"/>
        <v>0</v>
      </c>
      <c r="BH217" s="79" t="b">
        <f t="shared" si="24"/>
        <v>0</v>
      </c>
    </row>
    <row r="218" spans="51:60" x14ac:dyDescent="0.4">
      <c r="AY218" s="257" t="s">
        <v>141</v>
      </c>
      <c r="AZ218" s="257"/>
      <c r="BB218" s="77">
        <f t="shared" si="21"/>
        <v>0</v>
      </c>
      <c r="BC218" s="77"/>
      <c r="BD218" s="77"/>
      <c r="BE218" s="77"/>
      <c r="BF218" s="78" t="str">
        <f t="shared" si="22"/>
        <v/>
      </c>
      <c r="BG218" s="79" t="str">
        <f t="shared" si="23"/>
        <v>0</v>
      </c>
      <c r="BH218" s="79" t="b">
        <f t="shared" si="24"/>
        <v>0</v>
      </c>
    </row>
    <row r="219" spans="51:60" x14ac:dyDescent="0.4">
      <c r="AY219" s="257" t="s">
        <v>141</v>
      </c>
      <c r="AZ219" s="257"/>
      <c r="BB219" s="77">
        <f t="shared" si="21"/>
        <v>0</v>
      </c>
      <c r="BC219" s="77"/>
      <c r="BD219" s="77"/>
      <c r="BE219" s="77"/>
      <c r="BF219" s="78" t="str">
        <f t="shared" si="22"/>
        <v/>
      </c>
      <c r="BG219" s="79" t="str">
        <f t="shared" si="23"/>
        <v>0</v>
      </c>
      <c r="BH219" s="79" t="b">
        <f t="shared" si="24"/>
        <v>0</v>
      </c>
    </row>
    <row r="220" spans="51:60" x14ac:dyDescent="0.4">
      <c r="AY220" s="257" t="s">
        <v>141</v>
      </c>
      <c r="AZ220" s="257"/>
      <c r="BB220" s="77">
        <f t="shared" si="21"/>
        <v>0</v>
      </c>
      <c r="BC220" s="77"/>
      <c r="BD220" s="77"/>
      <c r="BE220" s="77"/>
      <c r="BF220" s="78" t="str">
        <f t="shared" si="22"/>
        <v/>
      </c>
      <c r="BG220" s="79" t="str">
        <f t="shared" si="23"/>
        <v>0</v>
      </c>
      <c r="BH220" s="79" t="b">
        <f t="shared" si="24"/>
        <v>0</v>
      </c>
    </row>
    <row r="221" spans="51:60" x14ac:dyDescent="0.4">
      <c r="AY221" s="257" t="s">
        <v>141</v>
      </c>
      <c r="AZ221" s="257"/>
      <c r="BB221" s="77">
        <f t="shared" si="21"/>
        <v>0</v>
      </c>
      <c r="BC221" s="77"/>
      <c r="BD221" s="77"/>
      <c r="BE221" s="77"/>
      <c r="BF221" s="78" t="str">
        <f t="shared" si="22"/>
        <v/>
      </c>
      <c r="BG221" s="79" t="str">
        <f t="shared" si="23"/>
        <v>0</v>
      </c>
      <c r="BH221" s="79" t="b">
        <f t="shared" si="24"/>
        <v>0</v>
      </c>
    </row>
    <row r="222" spans="51:60" x14ac:dyDescent="0.4">
      <c r="AY222" s="257" t="s">
        <v>141</v>
      </c>
      <c r="AZ222" s="257"/>
      <c r="BB222" s="77">
        <f t="shared" si="21"/>
        <v>0</v>
      </c>
      <c r="BC222" s="77"/>
      <c r="BD222" s="77"/>
      <c r="BE222" s="77"/>
      <c r="BF222" s="78" t="str">
        <f t="shared" si="22"/>
        <v/>
      </c>
      <c r="BG222" s="79" t="str">
        <f t="shared" si="23"/>
        <v>0</v>
      </c>
      <c r="BH222" s="79" t="b">
        <f t="shared" si="24"/>
        <v>0</v>
      </c>
    </row>
    <row r="223" spans="51:60" x14ac:dyDescent="0.4">
      <c r="AY223" s="257" t="s">
        <v>141</v>
      </c>
      <c r="AZ223" s="257"/>
      <c r="BB223" s="77">
        <f t="shared" si="21"/>
        <v>0</v>
      </c>
      <c r="BC223" s="77"/>
      <c r="BD223" s="77"/>
      <c r="BE223" s="77"/>
      <c r="BF223" s="78" t="str">
        <f t="shared" si="22"/>
        <v/>
      </c>
      <c r="BG223" s="79" t="str">
        <f t="shared" si="23"/>
        <v>0</v>
      </c>
      <c r="BH223" s="79" t="b">
        <f t="shared" si="24"/>
        <v>0</v>
      </c>
    </row>
    <row r="224" spans="51:60" x14ac:dyDescent="0.4">
      <c r="AY224" s="257" t="s">
        <v>141</v>
      </c>
      <c r="AZ224" s="257"/>
      <c r="BB224" s="77">
        <f t="shared" si="21"/>
        <v>0</v>
      </c>
      <c r="BC224" s="77"/>
      <c r="BD224" s="77"/>
      <c r="BE224" s="77"/>
      <c r="BF224" s="78" t="str">
        <f t="shared" si="22"/>
        <v/>
      </c>
      <c r="BG224" s="79" t="str">
        <f t="shared" si="23"/>
        <v>0</v>
      </c>
      <c r="BH224" s="79" t="b">
        <f t="shared" si="24"/>
        <v>0</v>
      </c>
    </row>
    <row r="225" spans="51:60" x14ac:dyDescent="0.4">
      <c r="AY225" s="257" t="s">
        <v>141</v>
      </c>
      <c r="AZ225" s="257"/>
      <c r="BB225" s="77">
        <f t="shared" si="21"/>
        <v>0</v>
      </c>
      <c r="BC225" s="77"/>
      <c r="BD225" s="77"/>
      <c r="BE225" s="77"/>
      <c r="BF225" s="78" t="str">
        <f t="shared" si="22"/>
        <v/>
      </c>
      <c r="BG225" s="79" t="str">
        <f t="shared" si="23"/>
        <v>0</v>
      </c>
      <c r="BH225" s="79" t="b">
        <f t="shared" si="24"/>
        <v>0</v>
      </c>
    </row>
    <row r="226" spans="51:60" x14ac:dyDescent="0.4">
      <c r="AY226" s="257" t="s">
        <v>141</v>
      </c>
      <c r="AZ226" s="257"/>
      <c r="BB226" s="77">
        <f t="shared" si="21"/>
        <v>0</v>
      </c>
      <c r="BC226" s="77"/>
      <c r="BD226" s="77"/>
      <c r="BE226" s="77"/>
      <c r="BF226" s="78" t="str">
        <f t="shared" si="22"/>
        <v/>
      </c>
      <c r="BG226" s="79" t="str">
        <f t="shared" si="23"/>
        <v>0</v>
      </c>
      <c r="BH226" s="79" t="b">
        <f t="shared" si="24"/>
        <v>0</v>
      </c>
    </row>
    <row r="227" spans="51:60" x14ac:dyDescent="0.4">
      <c r="AY227" s="257" t="s">
        <v>141</v>
      </c>
      <c r="AZ227" s="257"/>
      <c r="BB227" s="77">
        <f t="shared" si="21"/>
        <v>0</v>
      </c>
      <c r="BC227" s="77"/>
      <c r="BD227" s="77"/>
      <c r="BE227" s="77"/>
      <c r="BF227" s="78" t="str">
        <f t="shared" si="22"/>
        <v/>
      </c>
      <c r="BG227" s="79" t="str">
        <f t="shared" si="23"/>
        <v>0</v>
      </c>
      <c r="BH227" s="79" t="b">
        <f t="shared" si="24"/>
        <v>0</v>
      </c>
    </row>
    <row r="228" spans="51:60" x14ac:dyDescent="0.4">
      <c r="AY228" s="257" t="s">
        <v>141</v>
      </c>
      <c r="AZ228" s="257"/>
      <c r="BB228" s="77">
        <f t="shared" si="21"/>
        <v>0</v>
      </c>
      <c r="BC228" s="77"/>
      <c r="BD228" s="77"/>
      <c r="BE228" s="77"/>
      <c r="BF228" s="78" t="str">
        <f t="shared" si="22"/>
        <v/>
      </c>
      <c r="BG228" s="79" t="str">
        <f t="shared" si="23"/>
        <v>0</v>
      </c>
      <c r="BH228" s="79" t="b">
        <f t="shared" si="24"/>
        <v>0</v>
      </c>
    </row>
    <row r="229" spans="51:60" x14ac:dyDescent="0.4">
      <c r="AY229" s="257" t="s">
        <v>141</v>
      </c>
      <c r="AZ229" s="257"/>
      <c r="BB229" s="77">
        <f t="shared" si="21"/>
        <v>0</v>
      </c>
      <c r="BC229" s="77"/>
      <c r="BD229" s="77"/>
      <c r="BE229" s="77"/>
      <c r="BF229" s="78" t="str">
        <f t="shared" si="22"/>
        <v/>
      </c>
      <c r="BG229" s="79" t="str">
        <f t="shared" si="23"/>
        <v>0</v>
      </c>
      <c r="BH229" s="79" t="b">
        <f t="shared" si="24"/>
        <v>0</v>
      </c>
    </row>
    <row r="230" spans="51:60" x14ac:dyDescent="0.4">
      <c r="AY230" s="257" t="s">
        <v>141</v>
      </c>
      <c r="AZ230" s="257"/>
      <c r="BB230" s="77">
        <f t="shared" si="21"/>
        <v>0</v>
      </c>
      <c r="BC230" s="77"/>
      <c r="BD230" s="77"/>
      <c r="BE230" s="77"/>
      <c r="BF230" s="78" t="str">
        <f t="shared" si="22"/>
        <v/>
      </c>
      <c r="BG230" s="79" t="str">
        <f t="shared" si="23"/>
        <v>0</v>
      </c>
      <c r="BH230" s="79" t="b">
        <f t="shared" si="24"/>
        <v>0</v>
      </c>
    </row>
    <row r="231" spans="51:60" x14ac:dyDescent="0.4">
      <c r="AY231" s="257" t="s">
        <v>141</v>
      </c>
      <c r="AZ231" s="257"/>
      <c r="BB231" s="77">
        <f t="shared" si="21"/>
        <v>0</v>
      </c>
      <c r="BC231" s="77"/>
      <c r="BD231" s="77"/>
      <c r="BE231" s="77"/>
      <c r="BF231" s="78" t="str">
        <f t="shared" si="22"/>
        <v/>
      </c>
      <c r="BG231" s="79" t="str">
        <f t="shared" si="23"/>
        <v>0</v>
      </c>
      <c r="BH231" s="79" t="b">
        <f t="shared" si="24"/>
        <v>0</v>
      </c>
    </row>
    <row r="232" spans="51:60" x14ac:dyDescent="0.4">
      <c r="AY232" s="257" t="s">
        <v>141</v>
      </c>
      <c r="AZ232" s="257"/>
      <c r="BB232" s="77">
        <f t="shared" si="21"/>
        <v>0</v>
      </c>
      <c r="BC232" s="77"/>
      <c r="BD232" s="77"/>
      <c r="BE232" s="77"/>
      <c r="BF232" s="78" t="str">
        <f t="shared" si="22"/>
        <v/>
      </c>
      <c r="BG232" s="79" t="str">
        <f t="shared" si="23"/>
        <v>0</v>
      </c>
      <c r="BH232" s="79" t="b">
        <f t="shared" si="24"/>
        <v>0</v>
      </c>
    </row>
    <row r="233" spans="51:60" x14ac:dyDescent="0.4">
      <c r="AY233" s="257" t="s">
        <v>141</v>
      </c>
      <c r="AZ233" s="257"/>
      <c r="BB233" s="77">
        <f t="shared" si="21"/>
        <v>0</v>
      </c>
      <c r="BC233" s="77"/>
      <c r="BD233" s="77"/>
      <c r="BE233" s="77"/>
      <c r="BF233" s="78" t="str">
        <f t="shared" si="22"/>
        <v/>
      </c>
      <c r="BG233" s="79" t="str">
        <f t="shared" si="23"/>
        <v>0</v>
      </c>
      <c r="BH233" s="79" t="b">
        <f t="shared" si="24"/>
        <v>0</v>
      </c>
    </row>
    <row r="234" spans="51:60" x14ac:dyDescent="0.4">
      <c r="AY234" s="257" t="s">
        <v>141</v>
      </c>
      <c r="AZ234" s="257"/>
      <c r="BB234" s="77">
        <f t="shared" si="21"/>
        <v>0</v>
      </c>
      <c r="BC234" s="77"/>
      <c r="BD234" s="77"/>
      <c r="BE234" s="77"/>
      <c r="BF234" s="78" t="str">
        <f t="shared" si="22"/>
        <v/>
      </c>
      <c r="BG234" s="79" t="str">
        <f t="shared" si="23"/>
        <v>0</v>
      </c>
      <c r="BH234" s="79" t="b">
        <f t="shared" si="24"/>
        <v>0</v>
      </c>
    </row>
    <row r="235" spans="51:60" x14ac:dyDescent="0.4">
      <c r="AY235" s="257" t="s">
        <v>141</v>
      </c>
      <c r="AZ235" s="257"/>
      <c r="BB235" s="77">
        <f t="shared" si="21"/>
        <v>0</v>
      </c>
      <c r="BC235" s="77"/>
      <c r="BD235" s="77"/>
      <c r="BE235" s="77"/>
      <c r="BF235" s="78" t="str">
        <f t="shared" si="22"/>
        <v/>
      </c>
      <c r="BG235" s="79" t="str">
        <f t="shared" si="23"/>
        <v>0</v>
      </c>
      <c r="BH235" s="79" t="b">
        <f t="shared" si="24"/>
        <v>0</v>
      </c>
    </row>
    <row r="236" spans="51:60" x14ac:dyDescent="0.4">
      <c r="AY236" s="257" t="s">
        <v>141</v>
      </c>
      <c r="AZ236" s="257"/>
      <c r="BB236" s="77">
        <f t="shared" si="21"/>
        <v>0</v>
      </c>
      <c r="BC236" s="77"/>
      <c r="BD236" s="77"/>
      <c r="BE236" s="77"/>
      <c r="BF236" s="78" t="str">
        <f t="shared" si="22"/>
        <v/>
      </c>
      <c r="BG236" s="79" t="str">
        <f t="shared" si="23"/>
        <v>0</v>
      </c>
      <c r="BH236" s="79" t="b">
        <f t="shared" si="24"/>
        <v>0</v>
      </c>
    </row>
    <row r="237" spans="51:60" x14ac:dyDescent="0.4">
      <c r="AY237" s="257" t="s">
        <v>141</v>
      </c>
      <c r="AZ237" s="257"/>
      <c r="BB237" s="77">
        <f t="shared" si="21"/>
        <v>0</v>
      </c>
      <c r="BC237" s="77"/>
      <c r="BD237" s="77"/>
      <c r="BE237" s="77"/>
      <c r="BF237" s="78" t="str">
        <f t="shared" si="22"/>
        <v/>
      </c>
      <c r="BG237" s="79" t="str">
        <f t="shared" si="23"/>
        <v>0</v>
      </c>
      <c r="BH237" s="79" t="b">
        <f t="shared" si="24"/>
        <v>0</v>
      </c>
    </row>
    <row r="238" spans="51:60" x14ac:dyDescent="0.4">
      <c r="AY238" s="257" t="s">
        <v>141</v>
      </c>
      <c r="AZ238" s="257"/>
      <c r="BB238" s="77">
        <f t="shared" si="21"/>
        <v>0</v>
      </c>
      <c r="BC238" s="77"/>
      <c r="BD238" s="77"/>
      <c r="BE238" s="77"/>
      <c r="BF238" s="78" t="str">
        <f t="shared" si="22"/>
        <v/>
      </c>
      <c r="BG238" s="79" t="str">
        <f t="shared" si="23"/>
        <v>0</v>
      </c>
      <c r="BH238" s="79" t="b">
        <f t="shared" si="24"/>
        <v>0</v>
      </c>
    </row>
    <row r="239" spans="51:60" x14ac:dyDescent="0.4">
      <c r="AY239" s="257" t="s">
        <v>141</v>
      </c>
      <c r="AZ239" s="257"/>
      <c r="BB239" s="77">
        <f t="shared" si="21"/>
        <v>0</v>
      </c>
      <c r="BC239" s="77"/>
      <c r="BD239" s="77"/>
      <c r="BE239" s="77"/>
      <c r="BF239" s="78" t="str">
        <f t="shared" si="22"/>
        <v/>
      </c>
      <c r="BG239" s="79" t="str">
        <f t="shared" si="23"/>
        <v>0</v>
      </c>
      <c r="BH239" s="79" t="b">
        <f t="shared" si="24"/>
        <v>0</v>
      </c>
    </row>
    <row r="240" spans="51:60" x14ac:dyDescent="0.4">
      <c r="AY240" s="257" t="s">
        <v>141</v>
      </c>
      <c r="AZ240" s="257"/>
    </row>
    <row r="241" spans="51:52" x14ac:dyDescent="0.4">
      <c r="AY241" s="257" t="s">
        <v>141</v>
      </c>
      <c r="AZ241" s="257"/>
    </row>
    <row r="242" spans="51:52" x14ac:dyDescent="0.4">
      <c r="AY242" s="257" t="s">
        <v>141</v>
      </c>
      <c r="AZ242" s="257"/>
    </row>
    <row r="243" spans="51:52" x14ac:dyDescent="0.4">
      <c r="AY243" s="257" t="s">
        <v>141</v>
      </c>
      <c r="AZ243" s="257"/>
    </row>
    <row r="244" spans="51:52" x14ac:dyDescent="0.4">
      <c r="AY244" s="257" t="s">
        <v>141</v>
      </c>
      <c r="AZ244" s="257"/>
    </row>
    <row r="245" spans="51:52" x14ac:dyDescent="0.4">
      <c r="AY245" s="257" t="s">
        <v>141</v>
      </c>
      <c r="AZ245" s="257"/>
    </row>
    <row r="246" spans="51:52" x14ac:dyDescent="0.4">
      <c r="AY246" s="257" t="s">
        <v>141</v>
      </c>
      <c r="AZ246" s="257"/>
    </row>
    <row r="247" spans="51:52" x14ac:dyDescent="0.4">
      <c r="AY247" s="257" t="s">
        <v>141</v>
      </c>
      <c r="AZ247" s="257"/>
    </row>
    <row r="248" spans="51:52" x14ac:dyDescent="0.4">
      <c r="AY248" s="257" t="s">
        <v>141</v>
      </c>
      <c r="AZ248" s="257"/>
    </row>
    <row r="249" spans="51:52" x14ac:dyDescent="0.4">
      <c r="AY249" s="257" t="s">
        <v>141</v>
      </c>
      <c r="AZ249" s="257"/>
    </row>
    <row r="250" spans="51:52" x14ac:dyDescent="0.4">
      <c r="AY250" s="257" t="s">
        <v>141</v>
      </c>
      <c r="AZ250" s="257"/>
    </row>
    <row r="251" spans="51:52" x14ac:dyDescent="0.4">
      <c r="AY251" s="257" t="s">
        <v>141</v>
      </c>
      <c r="AZ251" s="257"/>
    </row>
    <row r="252" spans="51:52" x14ac:dyDescent="0.4">
      <c r="AY252" s="257" t="s">
        <v>141</v>
      </c>
      <c r="AZ252" s="257"/>
    </row>
    <row r="253" spans="51:52" x14ac:dyDescent="0.4">
      <c r="AY253" s="257" t="s">
        <v>141</v>
      </c>
      <c r="AZ253" s="257"/>
    </row>
    <row r="254" spans="51:52" x14ac:dyDescent="0.4">
      <c r="AY254" s="257" t="s">
        <v>141</v>
      </c>
      <c r="AZ254" s="257"/>
    </row>
    <row r="255" spans="51:52" x14ac:dyDescent="0.4">
      <c r="AY255" s="257" t="s">
        <v>141</v>
      </c>
      <c r="AZ255" s="257"/>
    </row>
    <row r="256" spans="51:52" x14ac:dyDescent="0.4">
      <c r="AY256" s="257" t="s">
        <v>141</v>
      </c>
      <c r="AZ256" s="257"/>
    </row>
    <row r="3288" spans="38:48" x14ac:dyDescent="0.4">
      <c r="AT3288" s="180" t="s">
        <v>142</v>
      </c>
      <c r="AV3288" s="180" t="s">
        <v>143</v>
      </c>
    </row>
    <row r="3289" spans="38:48" x14ac:dyDescent="0.4">
      <c r="AL3289" s="260" t="s">
        <v>144</v>
      </c>
      <c r="AM3289" s="260"/>
      <c r="AN3289" s="260"/>
      <c r="AT3289" s="180" t="s">
        <v>145</v>
      </c>
      <c r="AV3289" s="180" t="s">
        <v>146</v>
      </c>
    </row>
    <row r="3290" spans="38:48" x14ac:dyDescent="0.4">
      <c r="AL3290" s="260" t="s">
        <v>147</v>
      </c>
      <c r="AM3290" s="260"/>
      <c r="AN3290" s="260"/>
      <c r="AT3290" s="180" t="s">
        <v>148</v>
      </c>
      <c r="AV3290" s="180" t="s">
        <v>149</v>
      </c>
    </row>
    <row r="3291" spans="38:48" x14ac:dyDescent="0.4">
      <c r="AL3291" s="260" t="s">
        <v>58</v>
      </c>
      <c r="AM3291" s="260"/>
      <c r="AN3291" s="260"/>
      <c r="AT3291" s="261" t="s">
        <v>150</v>
      </c>
      <c r="AV3291" s="180" t="s">
        <v>151</v>
      </c>
    </row>
    <row r="3292" spans="38:48" x14ac:dyDescent="0.4">
      <c r="AL3292" s="255" t="s">
        <v>150</v>
      </c>
      <c r="AV3292" s="180" t="s">
        <v>152</v>
      </c>
    </row>
    <row r="3293" spans="38:48" x14ac:dyDescent="0.4">
      <c r="AV3293" s="180" t="s">
        <v>153</v>
      </c>
    </row>
    <row r="3294" spans="38:48" x14ac:dyDescent="0.4">
      <c r="AV3294" s="192" t="s">
        <v>150</v>
      </c>
    </row>
  </sheetData>
  <sheetProtection sheet="1" formatCells="0" formatColumns="0"/>
  <mergeCells count="77">
    <mergeCell ref="AL9:AL14"/>
    <mergeCell ref="AM9:AM14"/>
    <mergeCell ref="AN9:AN14"/>
    <mergeCell ref="AL17:AS23"/>
    <mergeCell ref="AT21:BA22"/>
    <mergeCell ref="AT23:BA23"/>
    <mergeCell ref="AO9:AO14"/>
    <mergeCell ref="AL1:AM2"/>
    <mergeCell ref="AO1:AY1"/>
    <mergeCell ref="AO2:AY2"/>
    <mergeCell ref="AT4:BA4"/>
    <mergeCell ref="AL5:AS5"/>
    <mergeCell ref="AT5:BA7"/>
    <mergeCell ref="AL6:AS6"/>
    <mergeCell ref="AL7:AO7"/>
    <mergeCell ref="AP7:AS7"/>
    <mergeCell ref="AB9:AB14"/>
    <mergeCell ref="AC9:AC14"/>
    <mergeCell ref="AD9:AD14"/>
    <mergeCell ref="AJ9:AJ11"/>
    <mergeCell ref="AK9:AK11"/>
    <mergeCell ref="AJ12:AJ14"/>
    <mergeCell ref="AK12:AK14"/>
    <mergeCell ref="O9:O14"/>
    <mergeCell ref="Y9:Y14"/>
    <mergeCell ref="Z9:Z14"/>
    <mergeCell ref="AA9:AA14"/>
    <mergeCell ref="I9:I14"/>
    <mergeCell ref="J9:J14"/>
    <mergeCell ref="K9:K14"/>
    <mergeCell ref="L9:L14"/>
    <mergeCell ref="M9:M14"/>
    <mergeCell ref="N9:N14"/>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s>
  <conditionalFormatting sqref="K9">
    <cfRule type="cellIs" dxfId="1307" priority="37" operator="equal">
      <formula>"Muy Baja"</formula>
    </cfRule>
    <cfRule type="cellIs" dxfId="1306" priority="36" operator="equal">
      <formula>"Baja"</formula>
    </cfRule>
    <cfRule type="cellIs" dxfId="1305" priority="35" operator="equal">
      <formula>"Media"</formula>
    </cfRule>
    <cfRule type="cellIs" dxfId="1304" priority="34" operator="equal">
      <formula>"Alta"</formula>
    </cfRule>
    <cfRule type="cellIs" dxfId="1303" priority="33" operator="equal">
      <formula>"Muy Alta"</formula>
    </cfRule>
  </conditionalFormatting>
  <conditionalFormatting sqref="M9">
    <cfRule type="cellIs" dxfId="1302" priority="32" operator="equal">
      <formula>"Leve"</formula>
    </cfRule>
    <cfRule type="cellIs" dxfId="1301" priority="31" operator="equal">
      <formula>"Menor"</formula>
    </cfRule>
    <cfRule type="cellIs" dxfId="1300" priority="30" operator="equal">
      <formula>"Moderado"</formula>
    </cfRule>
    <cfRule type="cellIs" dxfId="1299" priority="29" operator="equal">
      <formula>"Mayor"</formula>
    </cfRule>
    <cfRule type="cellIs" dxfId="1298" priority="28" operator="equal">
      <formula>"Catastrófico"</formula>
    </cfRule>
  </conditionalFormatting>
  <conditionalFormatting sqref="O9">
    <cfRule type="cellIs" dxfId="1297" priority="27" operator="equal">
      <formula>"Bajo"</formula>
    </cfRule>
    <cfRule type="cellIs" dxfId="1296" priority="26" operator="equal">
      <formula>"Moderado"</formula>
    </cfRule>
    <cfRule type="cellIs" dxfId="1295" priority="25" operator="equal">
      <formula>"Alto"</formula>
    </cfRule>
    <cfRule type="cellIs" dxfId="1294" priority="24" operator="equal">
      <formula>"Extremo"</formula>
    </cfRule>
  </conditionalFormatting>
  <conditionalFormatting sqref="Y9">
    <cfRule type="cellIs" dxfId="1293" priority="20" operator="equal">
      <formula>"Alta"</formula>
    </cfRule>
    <cfRule type="cellIs" dxfId="1292" priority="21" operator="equal">
      <formula>"Media"</formula>
    </cfRule>
    <cfRule type="cellIs" dxfId="1291" priority="22" operator="equal">
      <formula>"Baja"</formula>
    </cfRule>
    <cfRule type="cellIs" dxfId="1290" priority="23" operator="equal">
      <formula>"Muy Baja"</formula>
    </cfRule>
    <cfRule type="cellIs" dxfId="1289" priority="19" operator="equal">
      <formula>"Muy Alta"</formula>
    </cfRule>
  </conditionalFormatting>
  <conditionalFormatting sqref="AA9">
    <cfRule type="cellIs" dxfId="1288" priority="18" operator="equal">
      <formula>"Leve"</formula>
    </cfRule>
    <cfRule type="cellIs" dxfId="1287" priority="17" operator="equal">
      <formula>"Menor"</formula>
    </cfRule>
    <cfRule type="cellIs" dxfId="1286" priority="16" operator="equal">
      <formula>"Moderado"</formula>
    </cfRule>
    <cfRule type="cellIs" dxfId="1285" priority="15" operator="equal">
      <formula>"Mayor"</formula>
    </cfRule>
    <cfRule type="cellIs" dxfId="1284" priority="14" operator="equal">
      <formula>"Catastrófico"</formula>
    </cfRule>
  </conditionalFormatting>
  <conditionalFormatting sqref="AC9">
    <cfRule type="cellIs" dxfId="1283" priority="13" operator="equal">
      <formula>"Bajo"</formula>
    </cfRule>
    <cfRule type="cellIs" dxfId="1282" priority="12" operator="equal">
      <formula>"Moderado"</formula>
    </cfRule>
    <cfRule type="cellIs" dxfId="1281" priority="11" operator="equal">
      <formula>"Alto"</formula>
    </cfRule>
    <cfRule type="cellIs" dxfId="1280" priority="10" operator="equal">
      <formula>"Extremo"</formula>
    </cfRule>
  </conditionalFormatting>
  <conditionalFormatting sqref="AN9:AN14">
    <cfRule type="containsText" dxfId="1279" priority="2" operator="containsText" text="REGULAR">
      <formula>NOT(ISERROR(SEARCH("REGULAR",AN9)))</formula>
    </cfRule>
    <cfRule type="containsText" dxfId="1278" priority="3" operator="containsText" text="BUENO">
      <formula>NOT(ISERROR(SEARCH("BUENO",AN9)))</formula>
    </cfRule>
    <cfRule type="containsText" dxfId="1277" priority="1" operator="containsText" text="MALO">
      <formula>NOT(ISERROR(SEARCH("MALO",AN9)))</formula>
    </cfRule>
  </conditionalFormatting>
  <conditionalFormatting sqref="AT9:AT14 AV9:AV14 AX9:AX14">
    <cfRule type="cellIs" dxfId="1276" priority="9" operator="equal">
      <formula>0</formula>
    </cfRule>
    <cfRule type="cellIs" dxfId="1275" priority="8" operator="equal">
      <formula>50</formula>
    </cfRule>
    <cfRule type="cellIs" dxfId="1274" priority="7" operator="equal">
      <formula>100</formula>
    </cfRule>
  </conditionalFormatting>
  <conditionalFormatting sqref="AU9:AU14 AW9:AW14 BJ9:BJ14 AY9:AZ256 BJ17:BJ23 AT23">
    <cfRule type="containsText" dxfId="1273" priority="4" operator="containsText" text="REGULAR">
      <formula>NOT(ISERROR(SEARCH("REGULAR",AT9)))</formula>
    </cfRule>
    <cfRule type="containsText" dxfId="1272" priority="5" operator="containsText" text="BUENO">
      <formula>NOT(ISERROR(SEARCH("BUENO",AT9)))</formula>
    </cfRule>
    <cfRule type="containsText" dxfId="1271" priority="6" operator="containsText" text="MALO">
      <formula>NOT(ISERROR(SEARCH("MALO",AT9)))</formula>
    </cfRule>
  </conditionalFormatting>
  <dataValidations count="8">
    <dataValidation type="list" operator="lessThanOrEqual" allowBlank="1" showInputMessage="1" showErrorMessage="1" sqref="AN9" xr:uid="{5EB6CCBA-3A20-4D19-80EA-371DF4F04A68}">
      <formula1>"BUENO,REGULAR,MALO,NO APLICA"</formula1>
    </dataValidation>
    <dataValidation type="list" allowBlank="1" showInputMessage="1" showErrorMessage="1" error="Por favor una Opcion Valida" sqref="AM9:AM14" xr:uid="{E2EE739D-F709-4421-9D59-13A3D55538D5}">
      <formula1>"SI,NO,NO APLICA"</formula1>
    </dataValidation>
    <dataValidation type="list" allowBlank="1" showInputMessage="1" showErrorMessage="1" sqref="AR9:AR14 AP9:AP14" xr:uid="{225F0DFF-55AB-4A49-AFFC-7FB8045D464A}">
      <formula1>"SI,NO,NO APLICA"</formula1>
    </dataValidation>
    <dataValidation operator="notEqual" allowBlank="1" showInputMessage="1" showErrorMessage="1" sqref="AU9:AU14 AW9:AW14" xr:uid="{76801EE2-3D12-429D-A181-53B967E43231}"/>
    <dataValidation type="list" errorStyle="information" operator="notEqual" allowBlank="1" showInputMessage="1" showErrorMessage="1" errorTitle="OPORTUNIDAD" error="No es opcion valida" sqref="AX9:AX14" xr:uid="{BD0C5527-F8AC-44B0-A66E-907689030B10}">
      <formula1>"BUENO,REGULAR,MALO,NO APLICA"</formula1>
    </dataValidation>
    <dataValidation type="list" allowBlank="1" showInputMessage="1" showErrorMessage="1" error="Por favor una Opcion Valida" sqref="AL9:AL14" xr:uid="{3301302A-DB62-44D4-A089-FDD8B4AF870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181A2C34-3266-4790-A1BB-420072C1C7E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396DC954-92AE-4914-B074-37F677BF4E73}">
      <formula1>"BUENO, REGULAR, MALO, Se materializó el riesgo, NO APLICA,"</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0C16BBEA87C046B0D7A7547B30EE16" ma:contentTypeVersion="18" ma:contentTypeDescription="Create a new document." ma:contentTypeScope="" ma:versionID="05a70877fbfab470668e459c43336ee4">
  <xsd:schema xmlns:xsd="http://www.w3.org/2001/XMLSchema" xmlns:xs="http://www.w3.org/2001/XMLSchema" xmlns:p="http://schemas.microsoft.com/office/2006/metadata/properties" xmlns:ns3="fd784ab5-b371-4c56-99bc-67efdf961102" xmlns:ns4="74e365c5-9f4d-4a3f-adc3-b2b478c3ad1f" targetNamespace="http://schemas.microsoft.com/office/2006/metadata/properties" ma:root="true" ma:fieldsID="9fee15f03c0f00782924c5c9f90c6bb9" ns3:_="" ns4:_="">
    <xsd:import namespace="fd784ab5-b371-4c56-99bc-67efdf961102"/>
    <xsd:import namespace="74e365c5-9f4d-4a3f-adc3-b2b478c3ad1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784ab5-b371-4c56-99bc-67efdf9611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e365c5-9f4d-4a3f-adc3-b2b478c3ad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d784ab5-b371-4c56-99bc-67efdf961102" xsi:nil="true"/>
  </documentManagement>
</p:properties>
</file>

<file path=customXml/itemProps1.xml><?xml version="1.0" encoding="utf-8"?>
<ds:datastoreItem xmlns:ds="http://schemas.openxmlformats.org/officeDocument/2006/customXml" ds:itemID="{C6EA077A-7C03-4AF8-9FCF-D249B1ED57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784ab5-b371-4c56-99bc-67efdf961102"/>
    <ds:schemaRef ds:uri="74e365c5-9f4d-4a3f-adc3-b2b478c3a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7E641-E8F4-44F8-9014-607D530DE200}">
  <ds:schemaRefs>
    <ds:schemaRef ds:uri="http://schemas.microsoft.com/sharepoint/v3/contenttype/forms"/>
  </ds:schemaRefs>
</ds:datastoreItem>
</file>

<file path=customXml/itemProps3.xml><?xml version="1.0" encoding="utf-8"?>
<ds:datastoreItem xmlns:ds="http://schemas.openxmlformats.org/officeDocument/2006/customXml" ds:itemID="{CE668AD4-ACDE-4AE4-8556-9ABB112CBCE6}">
  <ds:schemaRefs>
    <ds:schemaRef ds:uri="http://schemas.microsoft.com/office/2006/documentManagement/types"/>
    <ds:schemaRef ds:uri="http://schemas.microsoft.com/office/infopath/2007/PartnerControls"/>
    <ds:schemaRef ds:uri="fd784ab5-b371-4c56-99bc-67efdf961102"/>
    <ds:schemaRef ds:uri="74e365c5-9f4d-4a3f-adc3-b2b478c3ad1f"/>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2024-09-12T13:05:07Z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0x010100850C16BBEA87C046B0D7A7547B30EE16</vt:lpwstr>
  </property>
</Properties>
</file>