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zo\AppData\Local\Microsoft\Windows\INetCache\Content.Outlook\7DZRWYFC\"/>
    </mc:Choice>
  </mc:AlternateContent>
  <xr:revisionPtr revIDLastSave="0" documentId="13_ncr:1_{195E2B61-3337-442B-9F71-3019948C9EDB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FRR - " sheetId="21" state="hidden" r:id="rId1"/>
    <sheet name="Proyectos del FRR - 2023" sheetId="2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22" l="1"/>
  <c r="F25" i="22" l="1"/>
  <c r="F28" i="22" s="1"/>
  <c r="C14" i="21" l="1"/>
  <c r="C15" i="21"/>
  <c r="C16" i="21"/>
  <c r="C8" i="21" l="1"/>
  <c r="B21" i="21"/>
  <c r="D26" i="21"/>
  <c r="C10" i="21" l="1"/>
  <c r="C21" i="21" s="1"/>
  <c r="C26" i="21" l="1"/>
  <c r="B26" i="21"/>
  <c r="C36" i="21"/>
  <c r="B29" i="21"/>
  <c r="C29" i="21" l="1"/>
</calcChain>
</file>

<file path=xl/sharedStrings.xml><?xml version="1.0" encoding="utf-8"?>
<sst xmlns="http://schemas.openxmlformats.org/spreadsheetml/2006/main" count="63" uniqueCount="41">
  <si>
    <t>NOMBRE DEL PROYECTO</t>
  </si>
  <si>
    <t>Fortalecimiento del Centro de Estudios en Democracia y Asuntos Electorales - CEDAE - nacional</t>
  </si>
  <si>
    <t>Mejoramiento y mantenimiento de la infraestructura administrativa a nivel nacional</t>
  </si>
  <si>
    <t>Mejoramiento de la red eléctrica y de comunicaciones a nivel nacional. Nacional</t>
  </si>
  <si>
    <t>Mejoramiento y renovación de la infraestructura tecnológica para la Registraduría Nacional del Estado Civil nacional</t>
  </si>
  <si>
    <t>Fortalecimiento del servicio del sistema del Archivo Nacional de Identificación ANI y sistemas conexos nacional</t>
  </si>
  <si>
    <t>Servicio de respaldo de los sistemas de información de procesos de identificación, electorales y administrativos a nivel nacional</t>
  </si>
  <si>
    <t>Fortalecimiento de la red corporativa de telecomunicaciones - PMT, electoral y administrativa nacional</t>
  </si>
  <si>
    <t>Formación permanente para los servidores de la Registraduría Nacional del Estado Civil, en la gestión del desarrollo y en técnicas y competencias de aplicación misional. Nacional</t>
  </si>
  <si>
    <t>Fortalecimiento de la capacidad de atención en identificación para la población en condición de vulnerabilidad, APD nacional</t>
  </si>
  <si>
    <t>Fortalecimiento del sistema de información de registro civil nacional</t>
  </si>
  <si>
    <t>TOTAL</t>
  </si>
  <si>
    <t>Total inversión FRR (propios + nación)</t>
  </si>
  <si>
    <t>Fortalecimiento del sistema de servicio al colombiano de la Registraduría Nacional del Estado Civil</t>
  </si>
  <si>
    <t>Implementación del sistema de gestión documental Consejo Nacional Electoral</t>
  </si>
  <si>
    <t>Presupuesto 
Decreto 1805 del 31 de 
diciembre de 2020
(Nación)</t>
  </si>
  <si>
    <t>Total compromisos
del 02 de enero al 30 de junio de 2021</t>
  </si>
  <si>
    <t>PROYECTOS DE INVERSIÓN - 
VIGENCIA 2023</t>
  </si>
  <si>
    <t>Proyección 2023</t>
  </si>
  <si>
    <t>Techo nación: $ 2.259.093,452</t>
  </si>
  <si>
    <t>Disponibles para inversión 2023 (propios)</t>
  </si>
  <si>
    <t>No se requieren más de mil millones
$ 2.760.133.620</t>
  </si>
  <si>
    <t>Diferencia</t>
  </si>
  <si>
    <t>Analitica de datos</t>
  </si>
  <si>
    <t>Presupuesto 
Decreto 1793 del 21 de 
diciembre de 2021
Vigencia 2022</t>
  </si>
  <si>
    <t xml:space="preserve">     PROYECTOS DE INVERSIÓN 
VIGENCIA 2023</t>
  </si>
  <si>
    <t>Implementación de la analítica de datos y la inteligencia artificial en la Registraduría Nacional del Estado Civil</t>
  </si>
  <si>
    <t>Programa presupuestal</t>
  </si>
  <si>
    <t>Código BPIN</t>
  </si>
  <si>
    <r>
      <rPr>
        <b/>
        <sz val="10"/>
        <rFont val="Arial"/>
        <family val="2"/>
      </rPr>
      <t>Programa 2801</t>
    </r>
    <r>
      <rPr>
        <sz val="10"/>
        <rFont val="Arial"/>
        <family val="2"/>
      </rPr>
      <t xml:space="preserve"> - Procesos democráticos y asuntos electorales</t>
    </r>
  </si>
  <si>
    <r>
      <rPr>
        <b/>
        <sz val="10"/>
        <rFont val="Arial"/>
        <family val="2"/>
      </rPr>
      <t>Programa 2899</t>
    </r>
    <r>
      <rPr>
        <sz val="10"/>
        <rFont val="Arial"/>
        <family val="2"/>
      </rPr>
      <t xml:space="preserve"> -  Fortalecimiento de la gestión y dirección del Sector Registraduría </t>
    </r>
  </si>
  <si>
    <r>
      <rPr>
        <b/>
        <sz val="10"/>
        <rFont val="Arial"/>
        <family val="2"/>
      </rPr>
      <t>Programa 2802</t>
    </r>
    <r>
      <rPr>
        <sz val="10"/>
        <rFont val="Arial"/>
        <family val="2"/>
      </rPr>
      <t xml:space="preserve"> -  Identificación y registro del estado civil de la población </t>
    </r>
  </si>
  <si>
    <t>Total inversión FRR (propios)</t>
  </si>
  <si>
    <t>Total inversión FRR (nación)</t>
  </si>
  <si>
    <t>ID</t>
  </si>
  <si>
    <t>No. de proyecto</t>
  </si>
  <si>
    <t>Fortalecimiento del sistema de gestión ambiental de la Registraduría Nacional del Estado Civil. Nacional</t>
  </si>
  <si>
    <t>Nombre del Proyecto de inversión</t>
  </si>
  <si>
    <t>Fuente de financiación:Fondo Rotatorio de la Registraduría (FRR)</t>
  </si>
  <si>
    <t>Presupuesto 2023
Decreto 2590 del 23 de diciembre de 2022
Recursos propios</t>
  </si>
  <si>
    <t>Presupuesto 2023
Decreto 2590 del 23 de diciembre de 2022
Recursos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</si>
</sst>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_-;\-&quot;$&quot;* #,##0_-;_-&quot;$&quot;* &quot;-&quot;??_-;_-@_-"/>
    <numFmt numFmtId="166" formatCode="[$$-240A]\ #,##0"/>
    <numFmt numFmtId="167" formatCode="_-&quot;$&quot;\ * #,##0_-;\-&quot;$&quot;\ * #,##0_-;_-&quot;$&quot;\ * &quot;-&quot;??_-;_-@_-"/>
    <numFmt numFmtId="168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rgb="FF55555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 wrapText="1"/>
    </xf>
    <xf numFmtId="165" fontId="5" fillId="2" borderId="8" xfId="1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67" fontId="4" fillId="3" borderId="10" xfId="1" applyNumberFormat="1" applyFont="1" applyFill="1" applyBorder="1" applyAlignment="1">
      <alignment vertical="center" wrapText="1"/>
    </xf>
    <xf numFmtId="165" fontId="4" fillId="3" borderId="1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vertical="center" wrapText="1"/>
    </xf>
    <xf numFmtId="166" fontId="2" fillId="2" borderId="0" xfId="0" applyNumberFormat="1" applyFont="1" applyFill="1" applyAlignment="1">
      <alignment vertical="center" wrapText="1"/>
    </xf>
    <xf numFmtId="167" fontId="5" fillId="2" borderId="8" xfId="1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167" fontId="4" fillId="4" borderId="5" xfId="1" applyNumberFormat="1" applyFont="1" applyFill="1" applyBorder="1" applyAlignment="1">
      <alignment vertical="center" wrapText="1"/>
    </xf>
    <xf numFmtId="166" fontId="4" fillId="4" borderId="5" xfId="0" applyNumberFormat="1" applyFont="1" applyFill="1" applyBorder="1" applyAlignment="1">
      <alignment vertical="center" wrapText="1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166" fontId="4" fillId="6" borderId="8" xfId="0" applyNumberFormat="1" applyFont="1" applyFill="1" applyBorder="1" applyAlignment="1">
      <alignment vertical="center" wrapText="1"/>
    </xf>
    <xf numFmtId="165" fontId="5" fillId="5" borderId="7" xfId="1" applyNumberFormat="1" applyFont="1" applyFill="1" applyBorder="1" applyAlignment="1">
      <alignment horizontal="center" vertical="center" wrapText="1"/>
    </xf>
    <xf numFmtId="165" fontId="5" fillId="5" borderId="8" xfId="1" applyNumberFormat="1" applyFont="1" applyFill="1" applyBorder="1" applyAlignment="1">
      <alignment horizontal="center" vertical="center" wrapText="1"/>
    </xf>
    <xf numFmtId="43" fontId="2" fillId="0" borderId="0" xfId="3" applyFont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167" fontId="2" fillId="5" borderId="0" xfId="0" applyNumberFormat="1" applyFont="1" applyFill="1" applyAlignment="1">
      <alignment vertical="center" wrapText="1"/>
    </xf>
    <xf numFmtId="165" fontId="5" fillId="0" borderId="7" xfId="1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justify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65" fontId="6" fillId="2" borderId="0" xfId="0" applyNumberFormat="1" applyFont="1" applyFill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8" fontId="11" fillId="2" borderId="8" xfId="3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vertical="center" wrapText="1"/>
    </xf>
    <xf numFmtId="10" fontId="9" fillId="7" borderId="10" xfId="2" applyNumberFormat="1" applyFont="1" applyFill="1" applyBorder="1" applyAlignment="1">
      <alignment vertical="center" wrapText="1"/>
    </xf>
    <xf numFmtId="0" fontId="9" fillId="7" borderId="5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7" borderId="14" xfId="0" applyFont="1" applyFill="1" applyBorder="1" applyAlignment="1" applyProtection="1">
      <alignment horizontal="center" vertical="center" wrapText="1"/>
      <protection locked="0"/>
    </xf>
    <xf numFmtId="164" fontId="5" fillId="2" borderId="15" xfId="4" applyFont="1" applyFill="1" applyBorder="1" applyAlignment="1">
      <alignment vertical="center" wrapText="1"/>
    </xf>
    <xf numFmtId="10" fontId="9" fillId="7" borderId="3" xfId="2" applyNumberFormat="1" applyFont="1" applyFill="1" applyBorder="1" applyAlignment="1">
      <alignment vertical="center" wrapText="1"/>
    </xf>
    <xf numFmtId="10" fontId="9" fillId="7" borderId="10" xfId="2" applyNumberFormat="1" applyFont="1" applyFill="1" applyBorder="1" applyAlignment="1">
      <alignment horizontal="center" vertical="center" wrapText="1"/>
    </xf>
    <xf numFmtId="167" fontId="10" fillId="7" borderId="16" xfId="1" applyNumberFormat="1" applyFont="1" applyFill="1" applyBorder="1" applyAlignment="1">
      <alignment vertical="center" wrapText="1"/>
    </xf>
    <xf numFmtId="165" fontId="5" fillId="2" borderId="15" xfId="1" applyNumberFormat="1" applyFont="1" applyFill="1" applyBorder="1" applyAlignment="1">
      <alignment horizontal="center" vertical="center" wrapText="1"/>
    </xf>
    <xf numFmtId="165" fontId="10" fillId="7" borderId="16" xfId="0" applyNumberFormat="1" applyFont="1" applyFill="1" applyBorder="1" applyAlignment="1">
      <alignment vertical="center" wrapText="1"/>
    </xf>
    <xf numFmtId="0" fontId="9" fillId="7" borderId="4" xfId="0" applyFont="1" applyFill="1" applyBorder="1" applyAlignment="1">
      <alignment vertical="center" wrapText="1"/>
    </xf>
    <xf numFmtId="0" fontId="9" fillId="7" borderId="5" xfId="0" applyFont="1" applyFill="1" applyBorder="1" applyAlignment="1">
      <alignment horizontal="center" vertical="center" wrapText="1"/>
    </xf>
    <xf numFmtId="166" fontId="10" fillId="7" borderId="17" xfId="0" applyNumberFormat="1" applyFont="1" applyFill="1" applyBorder="1" applyAlignment="1">
      <alignment vertical="center" wrapText="1"/>
    </xf>
  </cellXfs>
  <cellStyles count="5">
    <cellStyle name="Millares" xfId="3" builtinId="3"/>
    <cellStyle name="Moneda" xfId="1" builtinId="4"/>
    <cellStyle name="Moneda [0]" xfId="4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  <color rgb="FF00FFFF"/>
      <color rgb="FF66CCFF"/>
      <color rgb="FFCCFFCC"/>
      <color rgb="FF003366"/>
      <color rgb="FF666699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CF43A0.604D980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CF43A0.604D98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1</xdr:row>
      <xdr:rowOff>85725</xdr:rowOff>
    </xdr:from>
    <xdr:to>
      <xdr:col>0</xdr:col>
      <xdr:colOff>1859280</xdr:colOff>
      <xdr:row>4</xdr:row>
      <xdr:rowOff>204365</xdr:rowOff>
    </xdr:to>
    <xdr:pic>
      <xdr:nvPicPr>
        <xdr:cNvPr id="2" name="Picture 1" descr="fondo RR ne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53365"/>
          <a:ext cx="1049655" cy="68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541873</xdr:colOff>
      <xdr:row>0</xdr:row>
      <xdr:rowOff>372058</xdr:rowOff>
    </xdr:from>
    <xdr:to>
      <xdr:col>1</xdr:col>
      <xdr:colOff>1196432</xdr:colOff>
      <xdr:row>2</xdr:row>
      <xdr:rowOff>444670</xdr:rowOff>
    </xdr:to>
    <xdr:pic>
      <xdr:nvPicPr>
        <xdr:cNvPr id="2" name="Picture 1" descr="fondo RR new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873" y="372058"/>
          <a:ext cx="1258583" cy="102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D36"/>
  <sheetViews>
    <sheetView workbookViewId="0">
      <selection activeCell="E8" sqref="E8"/>
    </sheetView>
  </sheetViews>
  <sheetFormatPr baseColWidth="10" defaultRowHeight="12.75" x14ac:dyDescent="0.25"/>
  <cols>
    <col min="1" max="1" width="70.5703125" style="1" customWidth="1"/>
    <col min="2" max="2" width="25.7109375" style="1" hidden="1" customWidth="1"/>
    <col min="3" max="3" width="25.7109375" style="1" customWidth="1"/>
    <col min="4" max="4" width="29.28515625" style="1" customWidth="1"/>
    <col min="5" max="216" width="11.5703125" style="1"/>
    <col min="217" max="217" width="45.7109375" style="1" customWidth="1"/>
    <col min="218" max="218" width="30.42578125" style="1" customWidth="1"/>
    <col min="219" max="219" width="32.42578125" style="1" customWidth="1"/>
    <col min="220" max="472" width="11.5703125" style="1"/>
    <col min="473" max="473" width="45.7109375" style="1" customWidth="1"/>
    <col min="474" max="474" width="30.42578125" style="1" customWidth="1"/>
    <col min="475" max="475" width="32.42578125" style="1" customWidth="1"/>
    <col min="476" max="728" width="11.5703125" style="1"/>
    <col min="729" max="729" width="45.7109375" style="1" customWidth="1"/>
    <col min="730" max="730" width="30.42578125" style="1" customWidth="1"/>
    <col min="731" max="731" width="32.42578125" style="1" customWidth="1"/>
    <col min="732" max="984" width="11.5703125" style="1"/>
    <col min="985" max="985" width="45.7109375" style="1" customWidth="1"/>
    <col min="986" max="986" width="30.42578125" style="1" customWidth="1"/>
    <col min="987" max="987" width="32.42578125" style="1" customWidth="1"/>
    <col min="988" max="1240" width="11.5703125" style="1"/>
    <col min="1241" max="1241" width="45.7109375" style="1" customWidth="1"/>
    <col min="1242" max="1242" width="30.42578125" style="1" customWidth="1"/>
    <col min="1243" max="1243" width="32.42578125" style="1" customWidth="1"/>
    <col min="1244" max="1496" width="11.5703125" style="1"/>
    <col min="1497" max="1497" width="45.7109375" style="1" customWidth="1"/>
    <col min="1498" max="1498" width="30.42578125" style="1" customWidth="1"/>
    <col min="1499" max="1499" width="32.42578125" style="1" customWidth="1"/>
    <col min="1500" max="1752" width="11.5703125" style="1"/>
    <col min="1753" max="1753" width="45.7109375" style="1" customWidth="1"/>
    <col min="1754" max="1754" width="30.42578125" style="1" customWidth="1"/>
    <col min="1755" max="1755" width="32.42578125" style="1" customWidth="1"/>
    <col min="1756" max="2008" width="11.5703125" style="1"/>
    <col min="2009" max="2009" width="45.7109375" style="1" customWidth="1"/>
    <col min="2010" max="2010" width="30.42578125" style="1" customWidth="1"/>
    <col min="2011" max="2011" width="32.42578125" style="1" customWidth="1"/>
    <col min="2012" max="2264" width="11.5703125" style="1"/>
    <col min="2265" max="2265" width="45.7109375" style="1" customWidth="1"/>
    <col min="2266" max="2266" width="30.42578125" style="1" customWidth="1"/>
    <col min="2267" max="2267" width="32.42578125" style="1" customWidth="1"/>
    <col min="2268" max="2520" width="11.5703125" style="1"/>
    <col min="2521" max="2521" width="45.7109375" style="1" customWidth="1"/>
    <col min="2522" max="2522" width="30.42578125" style="1" customWidth="1"/>
    <col min="2523" max="2523" width="32.42578125" style="1" customWidth="1"/>
    <col min="2524" max="2776" width="11.5703125" style="1"/>
    <col min="2777" max="2777" width="45.7109375" style="1" customWidth="1"/>
    <col min="2778" max="2778" width="30.42578125" style="1" customWidth="1"/>
    <col min="2779" max="2779" width="32.42578125" style="1" customWidth="1"/>
    <col min="2780" max="3032" width="11.5703125" style="1"/>
    <col min="3033" max="3033" width="45.7109375" style="1" customWidth="1"/>
    <col min="3034" max="3034" width="30.42578125" style="1" customWidth="1"/>
    <col min="3035" max="3035" width="32.42578125" style="1" customWidth="1"/>
    <col min="3036" max="3288" width="11.5703125" style="1"/>
    <col min="3289" max="3289" width="45.7109375" style="1" customWidth="1"/>
    <col min="3290" max="3290" width="30.42578125" style="1" customWidth="1"/>
    <col min="3291" max="3291" width="32.42578125" style="1" customWidth="1"/>
    <col min="3292" max="3544" width="11.5703125" style="1"/>
    <col min="3545" max="3545" width="45.7109375" style="1" customWidth="1"/>
    <col min="3546" max="3546" width="30.42578125" style="1" customWidth="1"/>
    <col min="3547" max="3547" width="32.42578125" style="1" customWidth="1"/>
    <col min="3548" max="3800" width="11.5703125" style="1"/>
    <col min="3801" max="3801" width="45.7109375" style="1" customWidth="1"/>
    <col min="3802" max="3802" width="30.42578125" style="1" customWidth="1"/>
    <col min="3803" max="3803" width="32.42578125" style="1" customWidth="1"/>
    <col min="3804" max="4056" width="11.5703125" style="1"/>
    <col min="4057" max="4057" width="45.7109375" style="1" customWidth="1"/>
    <col min="4058" max="4058" width="30.42578125" style="1" customWidth="1"/>
    <col min="4059" max="4059" width="32.42578125" style="1" customWidth="1"/>
    <col min="4060" max="4312" width="11.5703125" style="1"/>
    <col min="4313" max="4313" width="45.7109375" style="1" customWidth="1"/>
    <col min="4314" max="4314" width="30.42578125" style="1" customWidth="1"/>
    <col min="4315" max="4315" width="32.42578125" style="1" customWidth="1"/>
    <col min="4316" max="4568" width="11.5703125" style="1"/>
    <col min="4569" max="4569" width="45.7109375" style="1" customWidth="1"/>
    <col min="4570" max="4570" width="30.42578125" style="1" customWidth="1"/>
    <col min="4571" max="4571" width="32.42578125" style="1" customWidth="1"/>
    <col min="4572" max="4824" width="11.5703125" style="1"/>
    <col min="4825" max="4825" width="45.7109375" style="1" customWidth="1"/>
    <col min="4826" max="4826" width="30.42578125" style="1" customWidth="1"/>
    <col min="4827" max="4827" width="32.42578125" style="1" customWidth="1"/>
    <col min="4828" max="5080" width="11.5703125" style="1"/>
    <col min="5081" max="5081" width="45.7109375" style="1" customWidth="1"/>
    <col min="5082" max="5082" width="30.42578125" style="1" customWidth="1"/>
    <col min="5083" max="5083" width="32.42578125" style="1" customWidth="1"/>
    <col min="5084" max="5336" width="11.5703125" style="1"/>
    <col min="5337" max="5337" width="45.7109375" style="1" customWidth="1"/>
    <col min="5338" max="5338" width="30.42578125" style="1" customWidth="1"/>
    <col min="5339" max="5339" width="32.42578125" style="1" customWidth="1"/>
    <col min="5340" max="5592" width="11.5703125" style="1"/>
    <col min="5593" max="5593" width="45.7109375" style="1" customWidth="1"/>
    <col min="5594" max="5594" width="30.42578125" style="1" customWidth="1"/>
    <col min="5595" max="5595" width="32.42578125" style="1" customWidth="1"/>
    <col min="5596" max="5848" width="11.5703125" style="1"/>
    <col min="5849" max="5849" width="45.7109375" style="1" customWidth="1"/>
    <col min="5850" max="5850" width="30.42578125" style="1" customWidth="1"/>
    <col min="5851" max="5851" width="32.42578125" style="1" customWidth="1"/>
    <col min="5852" max="6104" width="11.5703125" style="1"/>
    <col min="6105" max="6105" width="45.7109375" style="1" customWidth="1"/>
    <col min="6106" max="6106" width="30.42578125" style="1" customWidth="1"/>
    <col min="6107" max="6107" width="32.42578125" style="1" customWidth="1"/>
    <col min="6108" max="6360" width="11.5703125" style="1"/>
    <col min="6361" max="6361" width="45.7109375" style="1" customWidth="1"/>
    <col min="6362" max="6362" width="30.42578125" style="1" customWidth="1"/>
    <col min="6363" max="6363" width="32.42578125" style="1" customWidth="1"/>
    <col min="6364" max="6616" width="11.5703125" style="1"/>
    <col min="6617" max="6617" width="45.7109375" style="1" customWidth="1"/>
    <col min="6618" max="6618" width="30.42578125" style="1" customWidth="1"/>
    <col min="6619" max="6619" width="32.42578125" style="1" customWidth="1"/>
    <col min="6620" max="6872" width="11.5703125" style="1"/>
    <col min="6873" max="6873" width="45.7109375" style="1" customWidth="1"/>
    <col min="6874" max="6874" width="30.42578125" style="1" customWidth="1"/>
    <col min="6875" max="6875" width="32.42578125" style="1" customWidth="1"/>
    <col min="6876" max="7128" width="11.5703125" style="1"/>
    <col min="7129" max="7129" width="45.7109375" style="1" customWidth="1"/>
    <col min="7130" max="7130" width="30.42578125" style="1" customWidth="1"/>
    <col min="7131" max="7131" width="32.42578125" style="1" customWidth="1"/>
    <col min="7132" max="7384" width="11.5703125" style="1"/>
    <col min="7385" max="7385" width="45.7109375" style="1" customWidth="1"/>
    <col min="7386" max="7386" width="30.42578125" style="1" customWidth="1"/>
    <col min="7387" max="7387" width="32.42578125" style="1" customWidth="1"/>
    <col min="7388" max="7640" width="11.5703125" style="1"/>
    <col min="7641" max="7641" width="45.7109375" style="1" customWidth="1"/>
    <col min="7642" max="7642" width="30.42578125" style="1" customWidth="1"/>
    <col min="7643" max="7643" width="32.42578125" style="1" customWidth="1"/>
    <col min="7644" max="7896" width="11.5703125" style="1"/>
    <col min="7897" max="7897" width="45.7109375" style="1" customWidth="1"/>
    <col min="7898" max="7898" width="30.42578125" style="1" customWidth="1"/>
    <col min="7899" max="7899" width="32.42578125" style="1" customWidth="1"/>
    <col min="7900" max="8152" width="11.5703125" style="1"/>
    <col min="8153" max="8153" width="45.7109375" style="1" customWidth="1"/>
    <col min="8154" max="8154" width="30.42578125" style="1" customWidth="1"/>
    <col min="8155" max="8155" width="32.42578125" style="1" customWidth="1"/>
    <col min="8156" max="8408" width="11.5703125" style="1"/>
    <col min="8409" max="8409" width="45.7109375" style="1" customWidth="1"/>
    <col min="8410" max="8410" width="30.42578125" style="1" customWidth="1"/>
    <col min="8411" max="8411" width="32.42578125" style="1" customWidth="1"/>
    <col min="8412" max="8664" width="11.5703125" style="1"/>
    <col min="8665" max="8665" width="45.7109375" style="1" customWidth="1"/>
    <col min="8666" max="8666" width="30.42578125" style="1" customWidth="1"/>
    <col min="8667" max="8667" width="32.42578125" style="1" customWidth="1"/>
    <col min="8668" max="8920" width="11.5703125" style="1"/>
    <col min="8921" max="8921" width="45.7109375" style="1" customWidth="1"/>
    <col min="8922" max="8922" width="30.42578125" style="1" customWidth="1"/>
    <col min="8923" max="8923" width="32.42578125" style="1" customWidth="1"/>
    <col min="8924" max="9176" width="11.5703125" style="1"/>
    <col min="9177" max="9177" width="45.7109375" style="1" customWidth="1"/>
    <col min="9178" max="9178" width="30.42578125" style="1" customWidth="1"/>
    <col min="9179" max="9179" width="32.42578125" style="1" customWidth="1"/>
    <col min="9180" max="9432" width="11.5703125" style="1"/>
    <col min="9433" max="9433" width="45.7109375" style="1" customWidth="1"/>
    <col min="9434" max="9434" width="30.42578125" style="1" customWidth="1"/>
    <col min="9435" max="9435" width="32.42578125" style="1" customWidth="1"/>
    <col min="9436" max="9688" width="11.5703125" style="1"/>
    <col min="9689" max="9689" width="45.7109375" style="1" customWidth="1"/>
    <col min="9690" max="9690" width="30.42578125" style="1" customWidth="1"/>
    <col min="9691" max="9691" width="32.42578125" style="1" customWidth="1"/>
    <col min="9692" max="9944" width="11.5703125" style="1"/>
    <col min="9945" max="9945" width="45.7109375" style="1" customWidth="1"/>
    <col min="9946" max="9946" width="30.42578125" style="1" customWidth="1"/>
    <col min="9947" max="9947" width="32.42578125" style="1" customWidth="1"/>
    <col min="9948" max="10200" width="11.5703125" style="1"/>
    <col min="10201" max="10201" width="45.7109375" style="1" customWidth="1"/>
    <col min="10202" max="10202" width="30.42578125" style="1" customWidth="1"/>
    <col min="10203" max="10203" width="32.42578125" style="1" customWidth="1"/>
    <col min="10204" max="10456" width="11.5703125" style="1"/>
    <col min="10457" max="10457" width="45.7109375" style="1" customWidth="1"/>
    <col min="10458" max="10458" width="30.42578125" style="1" customWidth="1"/>
    <col min="10459" max="10459" width="32.42578125" style="1" customWidth="1"/>
    <col min="10460" max="10712" width="11.5703125" style="1"/>
    <col min="10713" max="10713" width="45.7109375" style="1" customWidth="1"/>
    <col min="10714" max="10714" width="30.42578125" style="1" customWidth="1"/>
    <col min="10715" max="10715" width="32.42578125" style="1" customWidth="1"/>
    <col min="10716" max="10968" width="11.5703125" style="1"/>
    <col min="10969" max="10969" width="45.7109375" style="1" customWidth="1"/>
    <col min="10970" max="10970" width="30.42578125" style="1" customWidth="1"/>
    <col min="10971" max="10971" width="32.42578125" style="1" customWidth="1"/>
    <col min="10972" max="11224" width="11.5703125" style="1"/>
    <col min="11225" max="11225" width="45.7109375" style="1" customWidth="1"/>
    <col min="11226" max="11226" width="30.42578125" style="1" customWidth="1"/>
    <col min="11227" max="11227" width="32.42578125" style="1" customWidth="1"/>
    <col min="11228" max="11480" width="11.5703125" style="1"/>
    <col min="11481" max="11481" width="45.7109375" style="1" customWidth="1"/>
    <col min="11482" max="11482" width="30.42578125" style="1" customWidth="1"/>
    <col min="11483" max="11483" width="32.42578125" style="1" customWidth="1"/>
    <col min="11484" max="11736" width="11.5703125" style="1"/>
    <col min="11737" max="11737" width="45.7109375" style="1" customWidth="1"/>
    <col min="11738" max="11738" width="30.42578125" style="1" customWidth="1"/>
    <col min="11739" max="11739" width="32.42578125" style="1" customWidth="1"/>
    <col min="11740" max="11992" width="11.5703125" style="1"/>
    <col min="11993" max="11993" width="45.7109375" style="1" customWidth="1"/>
    <col min="11994" max="11994" width="30.42578125" style="1" customWidth="1"/>
    <col min="11995" max="11995" width="32.42578125" style="1" customWidth="1"/>
    <col min="11996" max="12248" width="11.5703125" style="1"/>
    <col min="12249" max="12249" width="45.7109375" style="1" customWidth="1"/>
    <col min="12250" max="12250" width="30.42578125" style="1" customWidth="1"/>
    <col min="12251" max="12251" width="32.42578125" style="1" customWidth="1"/>
    <col min="12252" max="12504" width="11.5703125" style="1"/>
    <col min="12505" max="12505" width="45.7109375" style="1" customWidth="1"/>
    <col min="12506" max="12506" width="30.42578125" style="1" customWidth="1"/>
    <col min="12507" max="12507" width="32.42578125" style="1" customWidth="1"/>
    <col min="12508" max="12760" width="11.5703125" style="1"/>
    <col min="12761" max="12761" width="45.7109375" style="1" customWidth="1"/>
    <col min="12762" max="12762" width="30.42578125" style="1" customWidth="1"/>
    <col min="12763" max="12763" width="32.42578125" style="1" customWidth="1"/>
    <col min="12764" max="13016" width="11.5703125" style="1"/>
    <col min="13017" max="13017" width="45.7109375" style="1" customWidth="1"/>
    <col min="13018" max="13018" width="30.42578125" style="1" customWidth="1"/>
    <col min="13019" max="13019" width="32.42578125" style="1" customWidth="1"/>
    <col min="13020" max="13272" width="11.5703125" style="1"/>
    <col min="13273" max="13273" width="45.7109375" style="1" customWidth="1"/>
    <col min="13274" max="13274" width="30.42578125" style="1" customWidth="1"/>
    <col min="13275" max="13275" width="32.42578125" style="1" customWidth="1"/>
    <col min="13276" max="13528" width="11.5703125" style="1"/>
    <col min="13529" max="13529" width="45.7109375" style="1" customWidth="1"/>
    <col min="13530" max="13530" width="30.42578125" style="1" customWidth="1"/>
    <col min="13531" max="13531" width="32.42578125" style="1" customWidth="1"/>
    <col min="13532" max="13784" width="11.5703125" style="1"/>
    <col min="13785" max="13785" width="45.7109375" style="1" customWidth="1"/>
    <col min="13786" max="13786" width="30.42578125" style="1" customWidth="1"/>
    <col min="13787" max="13787" width="32.42578125" style="1" customWidth="1"/>
    <col min="13788" max="14040" width="11.5703125" style="1"/>
    <col min="14041" max="14041" width="45.7109375" style="1" customWidth="1"/>
    <col min="14042" max="14042" width="30.42578125" style="1" customWidth="1"/>
    <col min="14043" max="14043" width="32.42578125" style="1" customWidth="1"/>
    <col min="14044" max="14296" width="11.5703125" style="1"/>
    <col min="14297" max="14297" width="45.7109375" style="1" customWidth="1"/>
    <col min="14298" max="14298" width="30.42578125" style="1" customWidth="1"/>
    <col min="14299" max="14299" width="32.42578125" style="1" customWidth="1"/>
    <col min="14300" max="14552" width="11.5703125" style="1"/>
    <col min="14553" max="14553" width="45.7109375" style="1" customWidth="1"/>
    <col min="14554" max="14554" width="30.42578125" style="1" customWidth="1"/>
    <col min="14555" max="14555" width="32.42578125" style="1" customWidth="1"/>
    <col min="14556" max="14808" width="11.5703125" style="1"/>
    <col min="14809" max="14809" width="45.7109375" style="1" customWidth="1"/>
    <col min="14810" max="14810" width="30.42578125" style="1" customWidth="1"/>
    <col min="14811" max="14811" width="32.42578125" style="1" customWidth="1"/>
    <col min="14812" max="15064" width="11.5703125" style="1"/>
    <col min="15065" max="15065" width="45.7109375" style="1" customWidth="1"/>
    <col min="15066" max="15066" width="30.42578125" style="1" customWidth="1"/>
    <col min="15067" max="15067" width="32.42578125" style="1" customWidth="1"/>
    <col min="15068" max="15320" width="11.5703125" style="1"/>
    <col min="15321" max="15321" width="45.7109375" style="1" customWidth="1"/>
    <col min="15322" max="15322" width="30.42578125" style="1" customWidth="1"/>
    <col min="15323" max="15323" width="32.42578125" style="1" customWidth="1"/>
    <col min="15324" max="15576" width="11.5703125" style="1"/>
    <col min="15577" max="15577" width="45.7109375" style="1" customWidth="1"/>
    <col min="15578" max="15578" width="30.42578125" style="1" customWidth="1"/>
    <col min="15579" max="15579" width="32.42578125" style="1" customWidth="1"/>
    <col min="15580" max="15832" width="11.5703125" style="1"/>
    <col min="15833" max="15833" width="45.7109375" style="1" customWidth="1"/>
    <col min="15834" max="15834" width="30.42578125" style="1" customWidth="1"/>
    <col min="15835" max="15835" width="32.42578125" style="1" customWidth="1"/>
    <col min="15836" max="16088" width="11.5703125" style="1"/>
    <col min="16089" max="16089" width="45.7109375" style="1" customWidth="1"/>
    <col min="16090" max="16090" width="30.42578125" style="1" customWidth="1"/>
    <col min="16091" max="16091" width="32.42578125" style="1" customWidth="1"/>
    <col min="16092" max="16381" width="11.5703125" style="1"/>
    <col min="16382" max="16384" width="11.5703125" style="1" customWidth="1"/>
  </cols>
  <sheetData>
    <row r="1" spans="1:4" x14ac:dyDescent="0.25">
      <c r="A1" s="10"/>
      <c r="B1" s="10"/>
      <c r="C1" s="10"/>
    </row>
    <row r="2" spans="1:4" ht="18" customHeight="1" x14ac:dyDescent="0.25">
      <c r="A2" s="48" t="s">
        <v>17</v>
      </c>
      <c r="B2" s="48"/>
      <c r="C2" s="48"/>
    </row>
    <row r="3" spans="1:4" x14ac:dyDescent="0.25">
      <c r="A3" s="48"/>
      <c r="B3" s="48"/>
      <c r="C3" s="48"/>
    </row>
    <row r="4" spans="1:4" x14ac:dyDescent="0.25">
      <c r="A4" s="48"/>
      <c r="B4" s="48"/>
      <c r="C4" s="48"/>
    </row>
    <row r="5" spans="1:4" ht="18" customHeight="1" x14ac:dyDescent="0.25">
      <c r="A5" s="48"/>
      <c r="B5" s="48"/>
      <c r="C5" s="48"/>
    </row>
    <row r="6" spans="1:4" ht="18.75" thickBot="1" x14ac:dyDescent="0.3">
      <c r="A6" s="11"/>
      <c r="B6" s="11"/>
      <c r="C6" s="12"/>
    </row>
    <row r="7" spans="1:4" ht="69.75" customHeight="1" thickBot="1" x14ac:dyDescent="0.3">
      <c r="A7" s="21" t="s">
        <v>0</v>
      </c>
      <c r="B7" s="20" t="s">
        <v>24</v>
      </c>
      <c r="C7" s="20" t="s">
        <v>18</v>
      </c>
    </row>
    <row r="8" spans="1:4" s="10" customFormat="1" ht="36.950000000000003" customHeight="1" x14ac:dyDescent="0.25">
      <c r="A8" s="3" t="s">
        <v>1</v>
      </c>
      <c r="B8" s="4">
        <v>2230053000</v>
      </c>
      <c r="C8" s="27">
        <f>2296954590+500000000</f>
        <v>2796954590</v>
      </c>
    </row>
    <row r="9" spans="1:4" s="10" customFormat="1" ht="36.950000000000003" customHeight="1" x14ac:dyDescent="0.25">
      <c r="A9" s="5" t="s">
        <v>5</v>
      </c>
      <c r="B9" s="4">
        <v>2948890339</v>
      </c>
      <c r="C9" s="32">
        <v>3037357049</v>
      </c>
    </row>
    <row r="10" spans="1:4" s="10" customFormat="1" ht="36.950000000000003" customHeight="1" x14ac:dyDescent="0.25">
      <c r="A10" s="5" t="s">
        <v>10</v>
      </c>
      <c r="B10" s="4">
        <v>2123860000</v>
      </c>
      <c r="C10" s="4">
        <f>+B10*1.03</f>
        <v>2187575800</v>
      </c>
    </row>
    <row r="11" spans="1:4" s="10" customFormat="1" ht="49.5" customHeight="1" x14ac:dyDescent="0.25">
      <c r="A11" s="5" t="s">
        <v>8</v>
      </c>
      <c r="B11" s="4">
        <v>2230053000</v>
      </c>
      <c r="C11" s="4">
        <v>1000000000</v>
      </c>
      <c r="D11" s="24" t="s">
        <v>21</v>
      </c>
    </row>
    <row r="12" spans="1:4" s="10" customFormat="1" ht="36.950000000000003" customHeight="1" x14ac:dyDescent="0.25">
      <c r="A12" s="5" t="s">
        <v>6</v>
      </c>
      <c r="B12" s="4">
        <v>4940983677</v>
      </c>
      <c r="C12" s="4">
        <v>5089213187</v>
      </c>
    </row>
    <row r="13" spans="1:4" s="10" customFormat="1" ht="36.950000000000003" customHeight="1" x14ac:dyDescent="0.25">
      <c r="A13" s="5" t="s">
        <v>3</v>
      </c>
      <c r="B13" s="4">
        <v>3714179073</v>
      </c>
      <c r="C13" s="4">
        <v>3825604445</v>
      </c>
    </row>
    <row r="14" spans="1:4" s="10" customFormat="1" ht="36.950000000000003" customHeight="1" x14ac:dyDescent="0.25">
      <c r="A14" s="5" t="s">
        <v>4</v>
      </c>
      <c r="B14" s="4">
        <v>3654855274</v>
      </c>
      <c r="C14" s="27">
        <f>3764500932+4000000000+250000000+273024901</f>
        <v>8287525833</v>
      </c>
    </row>
    <row r="15" spans="1:4" s="10" customFormat="1" ht="36.950000000000003" customHeight="1" x14ac:dyDescent="0.25">
      <c r="A15" s="5" t="s">
        <v>2</v>
      </c>
      <c r="B15" s="6">
        <v>4771580128</v>
      </c>
      <c r="C15" s="28">
        <f>4300000000+3500000000+500000000</f>
        <v>8300000000</v>
      </c>
    </row>
    <row r="16" spans="1:4" s="10" customFormat="1" ht="36.950000000000003" customHeight="1" x14ac:dyDescent="0.25">
      <c r="A16" s="5" t="s">
        <v>7</v>
      </c>
      <c r="B16" s="6">
        <v>26675157111</v>
      </c>
      <c r="C16" s="28">
        <f>27475411824+3000000000</f>
        <v>30475411824</v>
      </c>
    </row>
    <row r="17" spans="1:4" s="10" customFormat="1" ht="36.950000000000003" customHeight="1" x14ac:dyDescent="0.25">
      <c r="A17" s="13" t="s">
        <v>13</v>
      </c>
      <c r="B17" s="6">
        <v>4688077000</v>
      </c>
      <c r="C17" s="16">
        <v>4743649291</v>
      </c>
    </row>
    <row r="18" spans="1:4" s="10" customFormat="1" ht="36.950000000000003" customHeight="1" x14ac:dyDescent="0.25">
      <c r="A18" s="14" t="s">
        <v>14</v>
      </c>
      <c r="B18" s="6">
        <v>4879655911</v>
      </c>
      <c r="C18" s="28">
        <v>7394894732</v>
      </c>
    </row>
    <row r="19" spans="1:4" s="10" customFormat="1" ht="36.950000000000003" customHeight="1" x14ac:dyDescent="0.25">
      <c r="A19" s="2" t="s">
        <v>9</v>
      </c>
      <c r="B19" s="6"/>
      <c r="C19" s="6">
        <v>2169565474</v>
      </c>
    </row>
    <row r="20" spans="1:4" s="10" customFormat="1" ht="36.950000000000003" customHeight="1" x14ac:dyDescent="0.25">
      <c r="A20" s="33" t="s">
        <v>23</v>
      </c>
      <c r="B20" s="34"/>
      <c r="C20" s="34">
        <v>4500000000</v>
      </c>
    </row>
    <row r="21" spans="1:4" ht="36.950000000000003" customHeight="1" thickBot="1" x14ac:dyDescent="0.3">
      <c r="A21" s="7" t="s">
        <v>11</v>
      </c>
      <c r="B21" s="8">
        <f>SUM(B8:B19)</f>
        <v>62857344513</v>
      </c>
      <c r="C21" s="8">
        <f>SUM(C8:C20)</f>
        <v>83807752225</v>
      </c>
    </row>
    <row r="22" spans="1:4" x14ac:dyDescent="0.25">
      <c r="A22" s="10"/>
      <c r="C22" s="10"/>
    </row>
    <row r="23" spans="1:4" ht="13.5" thickBot="1" x14ac:dyDescent="0.3">
      <c r="A23" s="10"/>
      <c r="B23" s="15"/>
      <c r="C23" s="10"/>
    </row>
    <row r="24" spans="1:4" ht="70.5" customHeight="1" x14ac:dyDescent="0.25">
      <c r="A24" s="22" t="s">
        <v>0</v>
      </c>
      <c r="B24" s="23" t="s">
        <v>15</v>
      </c>
      <c r="C24" s="23" t="s">
        <v>16</v>
      </c>
    </row>
    <row r="25" spans="1:4" s="10" customFormat="1" ht="49.5" customHeight="1" x14ac:dyDescent="0.25">
      <c r="A25" s="2" t="s">
        <v>9</v>
      </c>
      <c r="B25" s="6">
        <v>3008778007</v>
      </c>
      <c r="C25" s="6">
        <v>2259093452</v>
      </c>
      <c r="D25" s="1" t="s">
        <v>19</v>
      </c>
    </row>
    <row r="26" spans="1:4" ht="36.950000000000003" customHeight="1" thickBot="1" x14ac:dyDescent="0.3">
      <c r="A26" s="7" t="s">
        <v>11</v>
      </c>
      <c r="B26" s="9">
        <f>+B25</f>
        <v>3008778007</v>
      </c>
      <c r="C26" s="9">
        <f>+C25</f>
        <v>2259093452</v>
      </c>
      <c r="D26" s="29">
        <f>4428658926-2259093452</f>
        <v>2169565474</v>
      </c>
    </row>
    <row r="27" spans="1:4" x14ac:dyDescent="0.25">
      <c r="A27" s="10"/>
      <c r="B27" s="10"/>
      <c r="C27" s="10"/>
    </row>
    <row r="28" spans="1:4" ht="13.5" thickBot="1" x14ac:dyDescent="0.3">
      <c r="A28" s="10"/>
      <c r="B28" s="10"/>
      <c r="C28" s="10"/>
    </row>
    <row r="29" spans="1:4" ht="36.950000000000003" customHeight="1" thickBot="1" x14ac:dyDescent="0.3">
      <c r="A29" s="17" t="s">
        <v>12</v>
      </c>
      <c r="B29" s="18">
        <f>+B21+B25</f>
        <v>65866122520</v>
      </c>
      <c r="C29" s="19">
        <f>+C21+C26</f>
        <v>86066845677</v>
      </c>
    </row>
    <row r="31" spans="1:4" ht="21.75" customHeight="1" x14ac:dyDescent="0.25">
      <c r="A31" s="49"/>
      <c r="B31" s="49"/>
      <c r="C31" s="49"/>
    </row>
    <row r="33" spans="2:4" ht="25.5" x14ac:dyDescent="0.25">
      <c r="B33" s="25" t="s">
        <v>20</v>
      </c>
      <c r="C33" s="26">
        <v>83807752225.066772</v>
      </c>
    </row>
    <row r="36" spans="2:4" x14ac:dyDescent="0.25">
      <c r="B36" s="24" t="s">
        <v>22</v>
      </c>
      <c r="C36" s="31">
        <f>+C33-C21</f>
        <v>6.67724609375E-2</v>
      </c>
      <c r="D36" s="30"/>
    </row>
  </sheetData>
  <mergeCells count="2">
    <mergeCell ref="A2:C5"/>
    <mergeCell ref="A31:C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CF222"/>
  <sheetViews>
    <sheetView tabSelected="1" topLeftCell="A15" zoomScale="82" zoomScaleNormal="82" workbookViewId="0">
      <selection activeCell="A33" sqref="A33:F33"/>
    </sheetView>
  </sheetViews>
  <sheetFormatPr baseColWidth="10" defaultRowHeight="14.25" x14ac:dyDescent="0.25"/>
  <cols>
    <col min="1" max="1" width="11.5703125" style="36" customWidth="1"/>
    <col min="2" max="2" width="20.28515625" style="36" customWidth="1"/>
    <col min="3" max="3" width="16.42578125" style="36" customWidth="1"/>
    <col min="4" max="4" width="18.5703125" style="36" customWidth="1"/>
    <col min="5" max="5" width="69" style="36" customWidth="1"/>
    <col min="6" max="6" width="44" style="36" customWidth="1"/>
    <col min="7" max="84" width="11.42578125" style="35"/>
    <col min="85" max="257" width="11.42578125" style="36"/>
    <col min="258" max="258" width="45.7109375" style="36" customWidth="1"/>
    <col min="259" max="259" width="30.42578125" style="36" customWidth="1"/>
    <col min="260" max="260" width="32.42578125" style="36" customWidth="1"/>
    <col min="261" max="513" width="11.42578125" style="36"/>
    <col min="514" max="514" width="45.7109375" style="36" customWidth="1"/>
    <col min="515" max="515" width="30.42578125" style="36" customWidth="1"/>
    <col min="516" max="516" width="32.42578125" style="36" customWidth="1"/>
    <col min="517" max="769" width="11.42578125" style="36"/>
    <col min="770" max="770" width="45.7109375" style="36" customWidth="1"/>
    <col min="771" max="771" width="30.42578125" style="36" customWidth="1"/>
    <col min="772" max="772" width="32.42578125" style="36" customWidth="1"/>
    <col min="773" max="1025" width="11.42578125" style="36"/>
    <col min="1026" max="1026" width="45.7109375" style="36" customWidth="1"/>
    <col min="1027" max="1027" width="30.42578125" style="36" customWidth="1"/>
    <col min="1028" max="1028" width="32.42578125" style="36" customWidth="1"/>
    <col min="1029" max="1281" width="11.42578125" style="36"/>
    <col min="1282" max="1282" width="45.7109375" style="36" customWidth="1"/>
    <col min="1283" max="1283" width="30.42578125" style="36" customWidth="1"/>
    <col min="1284" max="1284" width="32.42578125" style="36" customWidth="1"/>
    <col min="1285" max="1537" width="11.42578125" style="36"/>
    <col min="1538" max="1538" width="45.7109375" style="36" customWidth="1"/>
    <col min="1539" max="1539" width="30.42578125" style="36" customWidth="1"/>
    <col min="1540" max="1540" width="32.42578125" style="36" customWidth="1"/>
    <col min="1541" max="1793" width="11.42578125" style="36"/>
    <col min="1794" max="1794" width="45.7109375" style="36" customWidth="1"/>
    <col min="1795" max="1795" width="30.42578125" style="36" customWidth="1"/>
    <col min="1796" max="1796" width="32.42578125" style="36" customWidth="1"/>
    <col min="1797" max="2049" width="11.42578125" style="36"/>
    <col min="2050" max="2050" width="45.7109375" style="36" customWidth="1"/>
    <col min="2051" max="2051" width="30.42578125" style="36" customWidth="1"/>
    <col min="2052" max="2052" width="32.42578125" style="36" customWidth="1"/>
    <col min="2053" max="2305" width="11.42578125" style="36"/>
    <col min="2306" max="2306" width="45.7109375" style="36" customWidth="1"/>
    <col min="2307" max="2307" width="30.42578125" style="36" customWidth="1"/>
    <col min="2308" max="2308" width="32.42578125" style="36" customWidth="1"/>
    <col min="2309" max="2561" width="11.42578125" style="36"/>
    <col min="2562" max="2562" width="45.7109375" style="36" customWidth="1"/>
    <col min="2563" max="2563" width="30.42578125" style="36" customWidth="1"/>
    <col min="2564" max="2564" width="32.42578125" style="36" customWidth="1"/>
    <col min="2565" max="2817" width="11.42578125" style="36"/>
    <col min="2818" max="2818" width="45.7109375" style="36" customWidth="1"/>
    <col min="2819" max="2819" width="30.42578125" style="36" customWidth="1"/>
    <col min="2820" max="2820" width="32.42578125" style="36" customWidth="1"/>
    <col min="2821" max="3073" width="11.42578125" style="36"/>
    <col min="3074" max="3074" width="45.7109375" style="36" customWidth="1"/>
    <col min="3075" max="3075" width="30.42578125" style="36" customWidth="1"/>
    <col min="3076" max="3076" width="32.42578125" style="36" customWidth="1"/>
    <col min="3077" max="3329" width="11.42578125" style="36"/>
    <col min="3330" max="3330" width="45.7109375" style="36" customWidth="1"/>
    <col min="3331" max="3331" width="30.42578125" style="36" customWidth="1"/>
    <col min="3332" max="3332" width="32.42578125" style="36" customWidth="1"/>
    <col min="3333" max="3585" width="11.42578125" style="36"/>
    <col min="3586" max="3586" width="45.7109375" style="36" customWidth="1"/>
    <col min="3587" max="3587" width="30.42578125" style="36" customWidth="1"/>
    <col min="3588" max="3588" width="32.42578125" style="36" customWidth="1"/>
    <col min="3589" max="3841" width="11.42578125" style="36"/>
    <col min="3842" max="3842" width="45.7109375" style="36" customWidth="1"/>
    <col min="3843" max="3843" width="30.42578125" style="36" customWidth="1"/>
    <col min="3844" max="3844" width="32.42578125" style="36" customWidth="1"/>
    <col min="3845" max="4097" width="11.42578125" style="36"/>
    <col min="4098" max="4098" width="45.7109375" style="36" customWidth="1"/>
    <col min="4099" max="4099" width="30.42578125" style="36" customWidth="1"/>
    <col min="4100" max="4100" width="32.42578125" style="36" customWidth="1"/>
    <col min="4101" max="4353" width="11.42578125" style="36"/>
    <col min="4354" max="4354" width="45.7109375" style="36" customWidth="1"/>
    <col min="4355" max="4355" width="30.42578125" style="36" customWidth="1"/>
    <col min="4356" max="4356" width="32.42578125" style="36" customWidth="1"/>
    <col min="4357" max="4609" width="11.42578125" style="36"/>
    <col min="4610" max="4610" width="45.7109375" style="36" customWidth="1"/>
    <col min="4611" max="4611" width="30.42578125" style="36" customWidth="1"/>
    <col min="4612" max="4612" width="32.42578125" style="36" customWidth="1"/>
    <col min="4613" max="4865" width="11.42578125" style="36"/>
    <col min="4866" max="4866" width="45.7109375" style="36" customWidth="1"/>
    <col min="4867" max="4867" width="30.42578125" style="36" customWidth="1"/>
    <col min="4868" max="4868" width="32.42578125" style="36" customWidth="1"/>
    <col min="4869" max="5121" width="11.42578125" style="36"/>
    <col min="5122" max="5122" width="45.7109375" style="36" customWidth="1"/>
    <col min="5123" max="5123" width="30.42578125" style="36" customWidth="1"/>
    <col min="5124" max="5124" width="32.42578125" style="36" customWidth="1"/>
    <col min="5125" max="5377" width="11.42578125" style="36"/>
    <col min="5378" max="5378" width="45.7109375" style="36" customWidth="1"/>
    <col min="5379" max="5379" width="30.42578125" style="36" customWidth="1"/>
    <col min="5380" max="5380" width="32.42578125" style="36" customWidth="1"/>
    <col min="5381" max="5633" width="11.42578125" style="36"/>
    <col min="5634" max="5634" width="45.7109375" style="36" customWidth="1"/>
    <col min="5635" max="5635" width="30.42578125" style="36" customWidth="1"/>
    <col min="5636" max="5636" width="32.42578125" style="36" customWidth="1"/>
    <col min="5637" max="5889" width="11.42578125" style="36"/>
    <col min="5890" max="5890" width="45.7109375" style="36" customWidth="1"/>
    <col min="5891" max="5891" width="30.42578125" style="36" customWidth="1"/>
    <col min="5892" max="5892" width="32.42578125" style="36" customWidth="1"/>
    <col min="5893" max="6145" width="11.42578125" style="36"/>
    <col min="6146" max="6146" width="45.7109375" style="36" customWidth="1"/>
    <col min="6147" max="6147" width="30.42578125" style="36" customWidth="1"/>
    <col min="6148" max="6148" width="32.42578125" style="36" customWidth="1"/>
    <col min="6149" max="6401" width="11.42578125" style="36"/>
    <col min="6402" max="6402" width="45.7109375" style="36" customWidth="1"/>
    <col min="6403" max="6403" width="30.42578125" style="36" customWidth="1"/>
    <col min="6404" max="6404" width="32.42578125" style="36" customWidth="1"/>
    <col min="6405" max="6657" width="11.42578125" style="36"/>
    <col min="6658" max="6658" width="45.7109375" style="36" customWidth="1"/>
    <col min="6659" max="6659" width="30.42578125" style="36" customWidth="1"/>
    <col min="6660" max="6660" width="32.42578125" style="36" customWidth="1"/>
    <col min="6661" max="6913" width="11.42578125" style="36"/>
    <col min="6914" max="6914" width="45.7109375" style="36" customWidth="1"/>
    <col min="6915" max="6915" width="30.42578125" style="36" customWidth="1"/>
    <col min="6916" max="6916" width="32.42578125" style="36" customWidth="1"/>
    <col min="6917" max="7169" width="11.42578125" style="36"/>
    <col min="7170" max="7170" width="45.7109375" style="36" customWidth="1"/>
    <col min="7171" max="7171" width="30.42578125" style="36" customWidth="1"/>
    <col min="7172" max="7172" width="32.42578125" style="36" customWidth="1"/>
    <col min="7173" max="7425" width="11.42578125" style="36"/>
    <col min="7426" max="7426" width="45.7109375" style="36" customWidth="1"/>
    <col min="7427" max="7427" width="30.42578125" style="36" customWidth="1"/>
    <col min="7428" max="7428" width="32.42578125" style="36" customWidth="1"/>
    <col min="7429" max="7681" width="11.42578125" style="36"/>
    <col min="7682" max="7682" width="45.7109375" style="36" customWidth="1"/>
    <col min="7683" max="7683" width="30.42578125" style="36" customWidth="1"/>
    <col min="7684" max="7684" width="32.42578125" style="36" customWidth="1"/>
    <col min="7685" max="7937" width="11.42578125" style="36"/>
    <col min="7938" max="7938" width="45.7109375" style="36" customWidth="1"/>
    <col min="7939" max="7939" width="30.42578125" style="36" customWidth="1"/>
    <col min="7940" max="7940" width="32.42578125" style="36" customWidth="1"/>
    <col min="7941" max="8193" width="11.42578125" style="36"/>
    <col min="8194" max="8194" width="45.7109375" style="36" customWidth="1"/>
    <col min="8195" max="8195" width="30.42578125" style="36" customWidth="1"/>
    <col min="8196" max="8196" width="32.42578125" style="36" customWidth="1"/>
    <col min="8197" max="8449" width="11.42578125" style="36"/>
    <col min="8450" max="8450" width="45.7109375" style="36" customWidth="1"/>
    <col min="8451" max="8451" width="30.42578125" style="36" customWidth="1"/>
    <col min="8452" max="8452" width="32.42578125" style="36" customWidth="1"/>
    <col min="8453" max="8705" width="11.42578125" style="36"/>
    <col min="8706" max="8706" width="45.7109375" style="36" customWidth="1"/>
    <col min="8707" max="8707" width="30.42578125" style="36" customWidth="1"/>
    <col min="8708" max="8708" width="32.42578125" style="36" customWidth="1"/>
    <col min="8709" max="8961" width="11.42578125" style="36"/>
    <col min="8962" max="8962" width="45.7109375" style="36" customWidth="1"/>
    <col min="8963" max="8963" width="30.42578125" style="36" customWidth="1"/>
    <col min="8964" max="8964" width="32.42578125" style="36" customWidth="1"/>
    <col min="8965" max="9217" width="11.42578125" style="36"/>
    <col min="9218" max="9218" width="45.7109375" style="36" customWidth="1"/>
    <col min="9219" max="9219" width="30.42578125" style="36" customWidth="1"/>
    <col min="9220" max="9220" width="32.42578125" style="36" customWidth="1"/>
    <col min="9221" max="9473" width="11.42578125" style="36"/>
    <col min="9474" max="9474" width="45.7109375" style="36" customWidth="1"/>
    <col min="9475" max="9475" width="30.42578125" style="36" customWidth="1"/>
    <col min="9476" max="9476" width="32.42578125" style="36" customWidth="1"/>
    <col min="9477" max="9729" width="11.42578125" style="36"/>
    <col min="9730" max="9730" width="45.7109375" style="36" customWidth="1"/>
    <col min="9731" max="9731" width="30.42578125" style="36" customWidth="1"/>
    <col min="9732" max="9732" width="32.42578125" style="36" customWidth="1"/>
    <col min="9733" max="9985" width="11.42578125" style="36"/>
    <col min="9986" max="9986" width="45.7109375" style="36" customWidth="1"/>
    <col min="9987" max="9987" width="30.42578125" style="36" customWidth="1"/>
    <col min="9988" max="9988" width="32.42578125" style="36" customWidth="1"/>
    <col min="9989" max="10241" width="11.42578125" style="36"/>
    <col min="10242" max="10242" width="45.7109375" style="36" customWidth="1"/>
    <col min="10243" max="10243" width="30.42578125" style="36" customWidth="1"/>
    <col min="10244" max="10244" width="32.42578125" style="36" customWidth="1"/>
    <col min="10245" max="10497" width="11.42578125" style="36"/>
    <col min="10498" max="10498" width="45.7109375" style="36" customWidth="1"/>
    <col min="10499" max="10499" width="30.42578125" style="36" customWidth="1"/>
    <col min="10500" max="10500" width="32.42578125" style="36" customWidth="1"/>
    <col min="10501" max="10753" width="11.42578125" style="36"/>
    <col min="10754" max="10754" width="45.7109375" style="36" customWidth="1"/>
    <col min="10755" max="10755" width="30.42578125" style="36" customWidth="1"/>
    <col min="10756" max="10756" width="32.42578125" style="36" customWidth="1"/>
    <col min="10757" max="11009" width="11.42578125" style="36"/>
    <col min="11010" max="11010" width="45.7109375" style="36" customWidth="1"/>
    <col min="11011" max="11011" width="30.42578125" style="36" customWidth="1"/>
    <col min="11012" max="11012" width="32.42578125" style="36" customWidth="1"/>
    <col min="11013" max="11265" width="11.42578125" style="36"/>
    <col min="11266" max="11266" width="45.7109375" style="36" customWidth="1"/>
    <col min="11267" max="11267" width="30.42578125" style="36" customWidth="1"/>
    <col min="11268" max="11268" width="32.42578125" style="36" customWidth="1"/>
    <col min="11269" max="11521" width="11.42578125" style="36"/>
    <col min="11522" max="11522" width="45.7109375" style="36" customWidth="1"/>
    <col min="11523" max="11523" width="30.42578125" style="36" customWidth="1"/>
    <col min="11524" max="11524" width="32.42578125" style="36" customWidth="1"/>
    <col min="11525" max="11777" width="11.42578125" style="36"/>
    <col min="11778" max="11778" width="45.7109375" style="36" customWidth="1"/>
    <col min="11779" max="11779" width="30.42578125" style="36" customWidth="1"/>
    <col min="11780" max="11780" width="32.42578125" style="36" customWidth="1"/>
    <col min="11781" max="12033" width="11.42578125" style="36"/>
    <col min="12034" max="12034" width="45.7109375" style="36" customWidth="1"/>
    <col min="12035" max="12035" width="30.42578125" style="36" customWidth="1"/>
    <col min="12036" max="12036" width="32.42578125" style="36" customWidth="1"/>
    <col min="12037" max="12289" width="11.42578125" style="36"/>
    <col min="12290" max="12290" width="45.7109375" style="36" customWidth="1"/>
    <col min="12291" max="12291" width="30.42578125" style="36" customWidth="1"/>
    <col min="12292" max="12292" width="32.42578125" style="36" customWidth="1"/>
    <col min="12293" max="12545" width="11.42578125" style="36"/>
    <col min="12546" max="12546" width="45.7109375" style="36" customWidth="1"/>
    <col min="12547" max="12547" width="30.42578125" style="36" customWidth="1"/>
    <col min="12548" max="12548" width="32.42578125" style="36" customWidth="1"/>
    <col min="12549" max="12801" width="11.42578125" style="36"/>
    <col min="12802" max="12802" width="45.7109375" style="36" customWidth="1"/>
    <col min="12803" max="12803" width="30.42578125" style="36" customWidth="1"/>
    <col min="12804" max="12804" width="32.42578125" style="36" customWidth="1"/>
    <col min="12805" max="13057" width="11.42578125" style="36"/>
    <col min="13058" max="13058" width="45.7109375" style="36" customWidth="1"/>
    <col min="13059" max="13059" width="30.42578125" style="36" customWidth="1"/>
    <col min="13060" max="13060" width="32.42578125" style="36" customWidth="1"/>
    <col min="13061" max="13313" width="11.42578125" style="36"/>
    <col min="13314" max="13314" width="45.7109375" style="36" customWidth="1"/>
    <col min="13315" max="13315" width="30.42578125" style="36" customWidth="1"/>
    <col min="13316" max="13316" width="32.42578125" style="36" customWidth="1"/>
    <col min="13317" max="13569" width="11.42578125" style="36"/>
    <col min="13570" max="13570" width="45.7109375" style="36" customWidth="1"/>
    <col min="13571" max="13571" width="30.42578125" style="36" customWidth="1"/>
    <col min="13572" max="13572" width="32.42578125" style="36" customWidth="1"/>
    <col min="13573" max="13825" width="11.42578125" style="36"/>
    <col min="13826" max="13826" width="45.7109375" style="36" customWidth="1"/>
    <col min="13827" max="13827" width="30.42578125" style="36" customWidth="1"/>
    <col min="13828" max="13828" width="32.42578125" style="36" customWidth="1"/>
    <col min="13829" max="14081" width="11.42578125" style="36"/>
    <col min="14082" max="14082" width="45.7109375" style="36" customWidth="1"/>
    <col min="14083" max="14083" width="30.42578125" style="36" customWidth="1"/>
    <col min="14084" max="14084" width="32.42578125" style="36" customWidth="1"/>
    <col min="14085" max="14337" width="11.42578125" style="36"/>
    <col min="14338" max="14338" width="45.7109375" style="36" customWidth="1"/>
    <col min="14339" max="14339" width="30.42578125" style="36" customWidth="1"/>
    <col min="14340" max="14340" width="32.42578125" style="36" customWidth="1"/>
    <col min="14341" max="14593" width="11.42578125" style="36"/>
    <col min="14594" max="14594" width="45.7109375" style="36" customWidth="1"/>
    <col min="14595" max="14595" width="30.42578125" style="36" customWidth="1"/>
    <col min="14596" max="14596" width="32.42578125" style="36" customWidth="1"/>
    <col min="14597" max="14849" width="11.42578125" style="36"/>
    <col min="14850" max="14850" width="45.7109375" style="36" customWidth="1"/>
    <col min="14851" max="14851" width="30.42578125" style="36" customWidth="1"/>
    <col min="14852" max="14852" width="32.42578125" style="36" customWidth="1"/>
    <col min="14853" max="15105" width="11.42578125" style="36"/>
    <col min="15106" max="15106" width="45.7109375" style="36" customWidth="1"/>
    <col min="15107" max="15107" width="30.42578125" style="36" customWidth="1"/>
    <col min="15108" max="15108" width="32.42578125" style="36" customWidth="1"/>
    <col min="15109" max="15361" width="11.42578125" style="36"/>
    <col min="15362" max="15362" width="45.7109375" style="36" customWidth="1"/>
    <col min="15363" max="15363" width="30.42578125" style="36" customWidth="1"/>
    <col min="15364" max="15364" width="32.42578125" style="36" customWidth="1"/>
    <col min="15365" max="15617" width="11.42578125" style="36"/>
    <col min="15618" max="15618" width="45.7109375" style="36" customWidth="1"/>
    <col min="15619" max="15619" width="30.42578125" style="36" customWidth="1"/>
    <col min="15620" max="15620" width="32.42578125" style="36" customWidth="1"/>
    <col min="15621" max="15873" width="11.42578125" style="36"/>
    <col min="15874" max="15874" width="45.7109375" style="36" customWidth="1"/>
    <col min="15875" max="15875" width="30.42578125" style="36" customWidth="1"/>
    <col min="15876" max="15876" width="32.42578125" style="36" customWidth="1"/>
    <col min="15877" max="16166" width="11.42578125" style="36"/>
    <col min="16167" max="16384" width="11.5703125" style="36" customWidth="1"/>
  </cols>
  <sheetData>
    <row r="1" spans="1:84" ht="31.5" customHeight="1" x14ac:dyDescent="0.25">
      <c r="A1" s="35"/>
      <c r="B1" s="35"/>
      <c r="C1" s="35"/>
      <c r="D1" s="35"/>
      <c r="E1" s="35"/>
    </row>
    <row r="2" spans="1:84" ht="44.25" customHeight="1" x14ac:dyDescent="0.25">
      <c r="A2" s="50" t="s">
        <v>25</v>
      </c>
      <c r="B2" s="50"/>
      <c r="C2" s="50"/>
      <c r="D2" s="50"/>
      <c r="E2" s="50"/>
      <c r="F2" s="50"/>
    </row>
    <row r="3" spans="1:84" ht="48.75" customHeight="1" x14ac:dyDescent="0.25">
      <c r="A3" s="50"/>
      <c r="B3" s="50"/>
      <c r="C3" s="50"/>
      <c r="D3" s="50"/>
      <c r="E3" s="50"/>
      <c r="F3" s="50"/>
    </row>
    <row r="4" spans="1:84" ht="48.75" customHeight="1" thickBot="1" x14ac:dyDescent="0.3">
      <c r="A4" s="52" t="s">
        <v>38</v>
      </c>
      <c r="B4" s="52"/>
      <c r="C4" s="52"/>
      <c r="D4" s="52"/>
      <c r="E4" s="52"/>
      <c r="F4" s="52"/>
    </row>
    <row r="5" spans="1:84" ht="64.5" customHeight="1" x14ac:dyDescent="0.25">
      <c r="A5" s="38" t="s">
        <v>34</v>
      </c>
      <c r="B5" s="44" t="s">
        <v>28</v>
      </c>
      <c r="C5" s="44" t="s">
        <v>27</v>
      </c>
      <c r="D5" s="44" t="s">
        <v>35</v>
      </c>
      <c r="E5" s="44" t="s">
        <v>37</v>
      </c>
      <c r="F5" s="53" t="s">
        <v>39</v>
      </c>
    </row>
    <row r="6" spans="1:84" s="45" customFormat="1" ht="42" customHeight="1" x14ac:dyDescent="0.25">
      <c r="A6" s="43">
        <v>115950</v>
      </c>
      <c r="B6" s="40">
        <v>2018011000745</v>
      </c>
      <c r="C6" s="40">
        <v>2801</v>
      </c>
      <c r="D6" s="40">
        <v>2</v>
      </c>
      <c r="E6" s="13" t="s">
        <v>1</v>
      </c>
      <c r="F6" s="54">
        <v>4286954590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</row>
    <row r="7" spans="1:84" s="39" customFormat="1" ht="45" customHeight="1" x14ac:dyDescent="0.25">
      <c r="A7" s="41">
        <v>114264</v>
      </c>
      <c r="B7" s="42">
        <v>2018011000587</v>
      </c>
      <c r="C7" s="42">
        <v>2802</v>
      </c>
      <c r="D7" s="42">
        <v>4</v>
      </c>
      <c r="E7" s="13" t="s">
        <v>5</v>
      </c>
      <c r="F7" s="54">
        <v>3037354049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</row>
    <row r="8" spans="1:84" s="35" customFormat="1" ht="42" customHeight="1" x14ac:dyDescent="0.25">
      <c r="A8" s="41">
        <v>113597</v>
      </c>
      <c r="B8" s="42">
        <v>2018011000823</v>
      </c>
      <c r="C8" s="42">
        <v>2802</v>
      </c>
      <c r="D8" s="42">
        <v>5</v>
      </c>
      <c r="E8" s="13" t="s">
        <v>10</v>
      </c>
      <c r="F8" s="54">
        <v>2187575800</v>
      </c>
    </row>
    <row r="9" spans="1:84" s="35" customFormat="1" ht="58.5" customHeight="1" x14ac:dyDescent="0.25">
      <c r="A9" s="43">
        <v>110684</v>
      </c>
      <c r="B9" s="40">
        <v>2018011000448</v>
      </c>
      <c r="C9" s="40">
        <v>2899</v>
      </c>
      <c r="D9" s="40">
        <v>10</v>
      </c>
      <c r="E9" s="13" t="s">
        <v>8</v>
      </c>
      <c r="F9" s="54">
        <v>2296954590</v>
      </c>
    </row>
    <row r="10" spans="1:84" s="39" customFormat="1" ht="48.75" customHeight="1" x14ac:dyDescent="0.25">
      <c r="A10" s="43">
        <v>114150</v>
      </c>
      <c r="B10" s="40">
        <v>2018011000701</v>
      </c>
      <c r="C10" s="40">
        <v>2899</v>
      </c>
      <c r="D10" s="40">
        <v>11</v>
      </c>
      <c r="E10" s="13" t="s">
        <v>6</v>
      </c>
      <c r="F10" s="54">
        <v>5089213187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</row>
    <row r="11" spans="1:84" s="39" customFormat="1" ht="40.5" customHeight="1" x14ac:dyDescent="0.25">
      <c r="A11" s="43">
        <v>114174</v>
      </c>
      <c r="B11" s="40">
        <v>2018011000718</v>
      </c>
      <c r="C11" s="40">
        <v>2899</v>
      </c>
      <c r="D11" s="40">
        <v>12</v>
      </c>
      <c r="E11" s="13" t="s">
        <v>3</v>
      </c>
      <c r="F11" s="54">
        <v>4825604445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</row>
    <row r="12" spans="1:84" s="39" customFormat="1" ht="40.5" customHeight="1" x14ac:dyDescent="0.25">
      <c r="A12" s="43">
        <v>112559</v>
      </c>
      <c r="B12" s="40">
        <v>2018011000706</v>
      </c>
      <c r="C12" s="40">
        <v>2899</v>
      </c>
      <c r="D12" s="40">
        <v>13</v>
      </c>
      <c r="E12" s="13" t="s">
        <v>4</v>
      </c>
      <c r="F12" s="54">
        <v>10139048538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</row>
    <row r="13" spans="1:84" s="35" customFormat="1" ht="41.25" customHeight="1" x14ac:dyDescent="0.25">
      <c r="A13" s="43">
        <v>113883</v>
      </c>
      <c r="B13" s="40">
        <v>2018011000693</v>
      </c>
      <c r="C13" s="40">
        <v>2899</v>
      </c>
      <c r="D13" s="40">
        <v>14</v>
      </c>
      <c r="E13" s="13" t="s">
        <v>2</v>
      </c>
      <c r="F13" s="54">
        <v>7651522705</v>
      </c>
    </row>
    <row r="14" spans="1:84" s="35" customFormat="1" ht="40.5" customHeight="1" x14ac:dyDescent="0.25">
      <c r="A14" s="43">
        <v>114189</v>
      </c>
      <c r="B14" s="40">
        <v>2018011000719</v>
      </c>
      <c r="C14" s="40">
        <v>2899</v>
      </c>
      <c r="D14" s="40">
        <v>15</v>
      </c>
      <c r="E14" s="13" t="s">
        <v>7</v>
      </c>
      <c r="F14" s="54">
        <v>32892674795</v>
      </c>
    </row>
    <row r="15" spans="1:84" s="35" customFormat="1" ht="40.5" customHeight="1" x14ac:dyDescent="0.25">
      <c r="A15" s="43">
        <v>265838</v>
      </c>
      <c r="B15" s="40">
        <v>2020011000108</v>
      </c>
      <c r="C15" s="40">
        <v>2899</v>
      </c>
      <c r="D15" s="40">
        <v>17</v>
      </c>
      <c r="E15" s="13" t="s">
        <v>13</v>
      </c>
      <c r="F15" s="54">
        <v>4462925126</v>
      </c>
    </row>
    <row r="16" spans="1:84" s="35" customFormat="1" ht="42" customHeight="1" x14ac:dyDescent="0.25">
      <c r="A16" s="43">
        <v>265883</v>
      </c>
      <c r="B16" s="40">
        <v>2020011000109</v>
      </c>
      <c r="C16" s="40">
        <v>2899</v>
      </c>
      <c r="D16" s="40">
        <v>18</v>
      </c>
      <c r="E16" s="14" t="s">
        <v>14</v>
      </c>
      <c r="F16" s="54">
        <v>7394894732</v>
      </c>
    </row>
    <row r="17" spans="1:84" s="35" customFormat="1" ht="48.75" customHeight="1" x14ac:dyDescent="0.25">
      <c r="A17" s="43">
        <v>108353</v>
      </c>
      <c r="B17" s="40">
        <v>2018011000553</v>
      </c>
      <c r="C17" s="40">
        <v>2802</v>
      </c>
      <c r="D17" s="40">
        <v>3</v>
      </c>
      <c r="E17" s="13" t="s">
        <v>9</v>
      </c>
      <c r="F17" s="54">
        <v>2169565474</v>
      </c>
    </row>
    <row r="18" spans="1:84" s="45" customFormat="1" ht="46.5" customHeight="1" x14ac:dyDescent="0.25">
      <c r="A18" s="43">
        <v>506531</v>
      </c>
      <c r="B18" s="40">
        <v>2022011000083</v>
      </c>
      <c r="C18" s="40">
        <v>2801</v>
      </c>
      <c r="D18" s="40">
        <v>1</v>
      </c>
      <c r="E18" s="13" t="s">
        <v>26</v>
      </c>
      <c r="F18" s="54">
        <v>6000000000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</row>
    <row r="19" spans="1:84" s="35" customFormat="1" ht="46.5" customHeight="1" x14ac:dyDescent="0.25">
      <c r="A19" s="43"/>
      <c r="B19" s="40"/>
      <c r="C19" s="40">
        <v>2899</v>
      </c>
      <c r="D19" s="40">
        <v>19</v>
      </c>
      <c r="E19" s="13" t="s">
        <v>36</v>
      </c>
      <c r="F19" s="54">
        <v>280724165</v>
      </c>
    </row>
    <row r="20" spans="1:84" ht="35.25" customHeight="1" thickBot="1" x14ac:dyDescent="0.3">
      <c r="A20" s="55"/>
      <c r="B20" s="46"/>
      <c r="C20" s="46"/>
      <c r="D20" s="46"/>
      <c r="E20" s="56" t="s">
        <v>32</v>
      </c>
      <c r="F20" s="57">
        <f>SUM(F6:F19)</f>
        <v>92715012196</v>
      </c>
    </row>
    <row r="21" spans="1:84" x14ac:dyDescent="0.25">
      <c r="E21" s="35"/>
      <c r="F21" s="35"/>
    </row>
    <row r="22" spans="1:84" ht="6" customHeight="1" thickBot="1" x14ac:dyDescent="0.3">
      <c r="E22" s="35"/>
      <c r="F22" s="35"/>
    </row>
    <row r="23" spans="1:84" ht="58.5" customHeight="1" x14ac:dyDescent="0.25">
      <c r="A23" s="38" t="s">
        <v>34</v>
      </c>
      <c r="B23" s="44" t="s">
        <v>28</v>
      </c>
      <c r="C23" s="44" t="s">
        <v>27</v>
      </c>
      <c r="D23" s="44" t="s">
        <v>35</v>
      </c>
      <c r="E23" s="44" t="s">
        <v>0</v>
      </c>
      <c r="F23" s="53" t="s">
        <v>40</v>
      </c>
    </row>
    <row r="24" spans="1:84" s="35" customFormat="1" ht="54.75" customHeight="1" x14ac:dyDescent="0.25">
      <c r="A24" s="43">
        <v>108353</v>
      </c>
      <c r="B24" s="40">
        <v>2018011000553</v>
      </c>
      <c r="C24" s="40">
        <v>2802</v>
      </c>
      <c r="D24" s="40">
        <v>3</v>
      </c>
      <c r="E24" s="13" t="s">
        <v>9</v>
      </c>
      <c r="F24" s="58">
        <v>3099041347</v>
      </c>
    </row>
    <row r="25" spans="1:84" ht="33.75" customHeight="1" thickBot="1" x14ac:dyDescent="0.3">
      <c r="A25" s="55"/>
      <c r="B25" s="46"/>
      <c r="C25" s="46"/>
      <c r="D25" s="46"/>
      <c r="E25" s="56" t="s">
        <v>33</v>
      </c>
      <c r="F25" s="59">
        <f>+F24</f>
        <v>3099041347</v>
      </c>
    </row>
    <row r="26" spans="1:84" x14ac:dyDescent="0.25">
      <c r="E26" s="35"/>
      <c r="F26" s="37"/>
    </row>
    <row r="27" spans="1:84" ht="3.75" customHeight="1" thickBot="1" x14ac:dyDescent="0.3">
      <c r="E27" s="35"/>
      <c r="F27" s="35"/>
    </row>
    <row r="28" spans="1:84" ht="39.75" customHeight="1" thickBot="1" x14ac:dyDescent="0.3">
      <c r="A28" s="60"/>
      <c r="B28" s="47"/>
      <c r="C28" s="47"/>
      <c r="D28" s="47"/>
      <c r="E28" s="61" t="s">
        <v>12</v>
      </c>
      <c r="F28" s="62">
        <f>+F20+F25</f>
        <v>95814053543</v>
      </c>
    </row>
    <row r="29" spans="1:84" s="35" customFormat="1" x14ac:dyDescent="0.25"/>
    <row r="30" spans="1:84" s="35" customFormat="1" x14ac:dyDescent="0.25"/>
    <row r="31" spans="1:84" s="35" customFormat="1" ht="20.100000000000001" customHeight="1" x14ac:dyDescent="0.25">
      <c r="A31" s="51" t="s">
        <v>29</v>
      </c>
      <c r="B31" s="51"/>
      <c r="C31" s="51"/>
      <c r="D31" s="51"/>
      <c r="E31" s="51"/>
      <c r="F31" s="51"/>
    </row>
    <row r="32" spans="1:84" s="35" customFormat="1" ht="20.100000000000001" customHeight="1" x14ac:dyDescent="0.25">
      <c r="A32" s="51" t="s">
        <v>31</v>
      </c>
      <c r="B32" s="51"/>
      <c r="C32" s="51"/>
      <c r="D32" s="51"/>
      <c r="E32" s="51"/>
      <c r="F32" s="51"/>
    </row>
    <row r="33" spans="1:6" s="35" customFormat="1" ht="20.100000000000001" customHeight="1" x14ac:dyDescent="0.25">
      <c r="A33" s="51" t="s">
        <v>30</v>
      </c>
      <c r="B33" s="51"/>
      <c r="C33" s="51"/>
      <c r="D33" s="51"/>
      <c r="E33" s="51"/>
      <c r="F33" s="51"/>
    </row>
    <row r="34" spans="1:6" s="35" customFormat="1" x14ac:dyDescent="0.25"/>
    <row r="35" spans="1:6" s="35" customFormat="1" x14ac:dyDescent="0.25"/>
    <row r="36" spans="1:6" s="35" customFormat="1" x14ac:dyDescent="0.25"/>
    <row r="37" spans="1:6" s="35" customFormat="1" x14ac:dyDescent="0.25"/>
    <row r="38" spans="1:6" s="35" customFormat="1" x14ac:dyDescent="0.25"/>
    <row r="39" spans="1:6" s="35" customFormat="1" x14ac:dyDescent="0.25"/>
    <row r="40" spans="1:6" s="35" customFormat="1" x14ac:dyDescent="0.25"/>
    <row r="41" spans="1:6" s="35" customFormat="1" x14ac:dyDescent="0.25"/>
    <row r="42" spans="1:6" s="35" customFormat="1" x14ac:dyDescent="0.25"/>
    <row r="43" spans="1:6" s="35" customFormat="1" x14ac:dyDescent="0.25"/>
    <row r="44" spans="1:6" s="35" customFormat="1" x14ac:dyDescent="0.25"/>
    <row r="45" spans="1:6" s="35" customFormat="1" x14ac:dyDescent="0.25"/>
    <row r="46" spans="1:6" s="35" customFormat="1" x14ac:dyDescent="0.25"/>
    <row r="47" spans="1:6" s="35" customFormat="1" x14ac:dyDescent="0.25"/>
    <row r="48" spans="1:6" s="35" customFormat="1" x14ac:dyDescent="0.25"/>
    <row r="49" s="35" customFormat="1" x14ac:dyDescent="0.25"/>
    <row r="50" s="35" customFormat="1" x14ac:dyDescent="0.25"/>
    <row r="51" s="35" customFormat="1" x14ac:dyDescent="0.25"/>
    <row r="52" s="35" customFormat="1" x14ac:dyDescent="0.25"/>
    <row r="53" s="35" customFormat="1" x14ac:dyDescent="0.25"/>
    <row r="54" s="35" customFormat="1" x14ac:dyDescent="0.25"/>
    <row r="55" s="35" customFormat="1" x14ac:dyDescent="0.25"/>
    <row r="56" s="35" customFormat="1" x14ac:dyDescent="0.25"/>
    <row r="57" s="35" customFormat="1" x14ac:dyDescent="0.25"/>
    <row r="58" s="35" customFormat="1" x14ac:dyDescent="0.25"/>
    <row r="59" s="35" customFormat="1" x14ac:dyDescent="0.25"/>
    <row r="60" s="35" customFormat="1" x14ac:dyDescent="0.25"/>
    <row r="61" s="35" customFormat="1" x14ac:dyDescent="0.25"/>
    <row r="62" s="35" customFormat="1" x14ac:dyDescent="0.25"/>
    <row r="63" s="35" customFormat="1" x14ac:dyDescent="0.25"/>
    <row r="64" s="35" customFormat="1" x14ac:dyDescent="0.25"/>
    <row r="65" s="35" customFormat="1" x14ac:dyDescent="0.25"/>
    <row r="66" s="35" customFormat="1" x14ac:dyDescent="0.25"/>
    <row r="67" s="35" customFormat="1" x14ac:dyDescent="0.25"/>
    <row r="68" s="35" customFormat="1" x14ac:dyDescent="0.25"/>
    <row r="69" s="35" customFormat="1" x14ac:dyDescent="0.25"/>
    <row r="70" s="35" customFormat="1" x14ac:dyDescent="0.25"/>
    <row r="71" s="35" customFormat="1" x14ac:dyDescent="0.25"/>
    <row r="72" s="35" customFormat="1" x14ac:dyDescent="0.25"/>
    <row r="73" s="35" customFormat="1" x14ac:dyDescent="0.25"/>
    <row r="74" s="35" customFormat="1" x14ac:dyDescent="0.25"/>
    <row r="75" s="35" customFormat="1" x14ac:dyDescent="0.25"/>
    <row r="76" s="35" customFormat="1" x14ac:dyDescent="0.25"/>
    <row r="77" s="35" customFormat="1" x14ac:dyDescent="0.25"/>
    <row r="78" s="35" customFormat="1" x14ac:dyDescent="0.25"/>
    <row r="79" s="35" customFormat="1" x14ac:dyDescent="0.25"/>
    <row r="80" s="35" customFormat="1" x14ac:dyDescent="0.25"/>
    <row r="81" s="35" customFormat="1" x14ac:dyDescent="0.25"/>
    <row r="82" s="35" customFormat="1" x14ac:dyDescent="0.25"/>
    <row r="83" s="35" customFormat="1" x14ac:dyDescent="0.25"/>
    <row r="84" s="35" customFormat="1" x14ac:dyDescent="0.25"/>
    <row r="85" s="35" customFormat="1" x14ac:dyDescent="0.25"/>
    <row r="86" s="35" customFormat="1" x14ac:dyDescent="0.25"/>
    <row r="87" s="35" customFormat="1" x14ac:dyDescent="0.25"/>
    <row r="88" s="35" customFormat="1" x14ac:dyDescent="0.25"/>
    <row r="89" s="35" customFormat="1" x14ac:dyDescent="0.25"/>
    <row r="90" s="35" customFormat="1" x14ac:dyDescent="0.25"/>
    <row r="91" s="35" customFormat="1" x14ac:dyDescent="0.25"/>
    <row r="92" s="35" customFormat="1" x14ac:dyDescent="0.25"/>
    <row r="93" s="35" customFormat="1" x14ac:dyDescent="0.25"/>
    <row r="94" s="35" customFormat="1" x14ac:dyDescent="0.25"/>
    <row r="95" s="35" customFormat="1" x14ac:dyDescent="0.25"/>
    <row r="96" s="35" customFormat="1" x14ac:dyDescent="0.25"/>
    <row r="97" s="35" customFormat="1" x14ac:dyDescent="0.25"/>
    <row r="98" s="35" customFormat="1" x14ac:dyDescent="0.25"/>
    <row r="99" s="35" customFormat="1" x14ac:dyDescent="0.25"/>
    <row r="100" s="35" customFormat="1" x14ac:dyDescent="0.25"/>
    <row r="101" s="35" customFormat="1" x14ac:dyDescent="0.25"/>
    <row r="102" s="35" customFormat="1" x14ac:dyDescent="0.25"/>
    <row r="103" s="35" customFormat="1" x14ac:dyDescent="0.25"/>
    <row r="104" s="35" customFormat="1" x14ac:dyDescent="0.25"/>
    <row r="105" s="35" customFormat="1" x14ac:dyDescent="0.25"/>
    <row r="106" s="35" customFormat="1" x14ac:dyDescent="0.25"/>
    <row r="107" s="35" customFormat="1" x14ac:dyDescent="0.25"/>
    <row r="108" s="35" customFormat="1" x14ac:dyDescent="0.25"/>
    <row r="109" s="35" customFormat="1" x14ac:dyDescent="0.25"/>
    <row r="110" s="35" customFormat="1" x14ac:dyDescent="0.25"/>
    <row r="111" s="35" customFormat="1" x14ac:dyDescent="0.25"/>
    <row r="112" s="35" customFormat="1" x14ac:dyDescent="0.25"/>
    <row r="113" s="35" customFormat="1" x14ac:dyDescent="0.25"/>
    <row r="114" s="35" customFormat="1" x14ac:dyDescent="0.25"/>
    <row r="115" s="35" customFormat="1" x14ac:dyDescent="0.25"/>
    <row r="116" s="35" customFormat="1" x14ac:dyDescent="0.25"/>
    <row r="117" s="35" customFormat="1" x14ac:dyDescent="0.25"/>
    <row r="118" s="35" customFormat="1" x14ac:dyDescent="0.25"/>
    <row r="119" s="35" customFormat="1" x14ac:dyDescent="0.25"/>
    <row r="120" s="35" customFormat="1" x14ac:dyDescent="0.25"/>
    <row r="121" s="35" customFormat="1" x14ac:dyDescent="0.25"/>
    <row r="122" s="35" customFormat="1" x14ac:dyDescent="0.25"/>
    <row r="123" s="35" customFormat="1" x14ac:dyDescent="0.25"/>
    <row r="124" s="35" customFormat="1" x14ac:dyDescent="0.25"/>
    <row r="125" s="35" customFormat="1" x14ac:dyDescent="0.25"/>
    <row r="126" s="35" customFormat="1" x14ac:dyDescent="0.25"/>
    <row r="127" s="35" customFormat="1" x14ac:dyDescent="0.25"/>
    <row r="128" s="35" customFormat="1" x14ac:dyDescent="0.25"/>
    <row r="129" s="35" customFormat="1" x14ac:dyDescent="0.25"/>
    <row r="130" s="35" customFormat="1" x14ac:dyDescent="0.25"/>
    <row r="131" s="35" customFormat="1" x14ac:dyDescent="0.25"/>
    <row r="132" s="35" customFormat="1" x14ac:dyDescent="0.25"/>
    <row r="133" s="35" customFormat="1" x14ac:dyDescent="0.25"/>
    <row r="134" s="35" customFormat="1" x14ac:dyDescent="0.25"/>
    <row r="135" s="35" customFormat="1" x14ac:dyDescent="0.25"/>
    <row r="136" s="35" customFormat="1" x14ac:dyDescent="0.25"/>
    <row r="137" s="35" customFormat="1" x14ac:dyDescent="0.25"/>
    <row r="138" s="35" customFormat="1" x14ac:dyDescent="0.25"/>
    <row r="139" s="35" customFormat="1" x14ac:dyDescent="0.25"/>
    <row r="140" s="35" customFormat="1" x14ac:dyDescent="0.25"/>
    <row r="141" s="35" customFormat="1" x14ac:dyDescent="0.25"/>
    <row r="142" s="35" customFormat="1" x14ac:dyDescent="0.25"/>
    <row r="143" s="35" customFormat="1" x14ac:dyDescent="0.25"/>
    <row r="144" s="35" customFormat="1" x14ac:dyDescent="0.25"/>
    <row r="145" s="35" customFormat="1" x14ac:dyDescent="0.25"/>
    <row r="146" s="35" customFormat="1" x14ac:dyDescent="0.25"/>
    <row r="147" s="35" customFormat="1" x14ac:dyDescent="0.25"/>
    <row r="148" s="35" customFormat="1" x14ac:dyDescent="0.25"/>
    <row r="149" s="35" customFormat="1" x14ac:dyDescent="0.25"/>
    <row r="150" s="35" customFormat="1" x14ac:dyDescent="0.25"/>
    <row r="151" s="35" customFormat="1" x14ac:dyDescent="0.25"/>
    <row r="152" s="35" customFormat="1" x14ac:dyDescent="0.25"/>
    <row r="153" s="35" customFormat="1" x14ac:dyDescent="0.25"/>
    <row r="154" s="35" customFormat="1" x14ac:dyDescent="0.25"/>
    <row r="155" s="35" customFormat="1" x14ac:dyDescent="0.25"/>
    <row r="156" s="35" customFormat="1" x14ac:dyDescent="0.25"/>
    <row r="157" s="35" customFormat="1" x14ac:dyDescent="0.25"/>
    <row r="158" s="35" customFormat="1" x14ac:dyDescent="0.25"/>
    <row r="159" s="35" customFormat="1" x14ac:dyDescent="0.25"/>
    <row r="160" s="35" customFormat="1" x14ac:dyDescent="0.25"/>
    <row r="161" s="35" customFormat="1" x14ac:dyDescent="0.25"/>
    <row r="162" s="35" customFormat="1" x14ac:dyDescent="0.25"/>
    <row r="163" s="35" customFormat="1" x14ac:dyDescent="0.25"/>
    <row r="164" s="35" customFormat="1" x14ac:dyDescent="0.25"/>
    <row r="165" s="35" customFormat="1" x14ac:dyDescent="0.25"/>
    <row r="166" s="35" customFormat="1" x14ac:dyDescent="0.25"/>
    <row r="167" s="35" customFormat="1" x14ac:dyDescent="0.25"/>
    <row r="168" s="35" customFormat="1" x14ac:dyDescent="0.25"/>
    <row r="169" s="35" customFormat="1" x14ac:dyDescent="0.25"/>
    <row r="170" s="35" customFormat="1" x14ac:dyDescent="0.25"/>
    <row r="171" s="35" customFormat="1" x14ac:dyDescent="0.25"/>
    <row r="172" s="35" customFormat="1" x14ac:dyDescent="0.25"/>
    <row r="173" s="35" customFormat="1" x14ac:dyDescent="0.25"/>
    <row r="174" s="35" customFormat="1" x14ac:dyDescent="0.25"/>
    <row r="175" s="35" customFormat="1" x14ac:dyDescent="0.25"/>
    <row r="176" s="35" customFormat="1" x14ac:dyDescent="0.25"/>
    <row r="177" s="35" customFormat="1" x14ac:dyDescent="0.25"/>
    <row r="178" s="35" customFormat="1" x14ac:dyDescent="0.25"/>
    <row r="179" s="35" customFormat="1" x14ac:dyDescent="0.25"/>
    <row r="180" s="35" customFormat="1" x14ac:dyDescent="0.25"/>
    <row r="181" s="35" customFormat="1" x14ac:dyDescent="0.25"/>
    <row r="182" s="35" customFormat="1" x14ac:dyDescent="0.25"/>
    <row r="183" s="35" customFormat="1" x14ac:dyDescent="0.25"/>
    <row r="184" s="35" customFormat="1" x14ac:dyDescent="0.25"/>
    <row r="185" s="35" customFormat="1" x14ac:dyDescent="0.25"/>
    <row r="186" s="35" customFormat="1" x14ac:dyDescent="0.25"/>
    <row r="187" s="35" customFormat="1" x14ac:dyDescent="0.25"/>
    <row r="188" s="35" customFormat="1" x14ac:dyDescent="0.25"/>
    <row r="189" s="35" customFormat="1" x14ac:dyDescent="0.25"/>
    <row r="190" s="35" customFormat="1" x14ac:dyDescent="0.25"/>
    <row r="191" s="35" customFormat="1" x14ac:dyDescent="0.25"/>
    <row r="192" s="35" customFormat="1" x14ac:dyDescent="0.25"/>
    <row r="193" s="35" customFormat="1" x14ac:dyDescent="0.25"/>
    <row r="194" s="35" customFormat="1" x14ac:dyDescent="0.25"/>
    <row r="195" s="35" customFormat="1" x14ac:dyDescent="0.25"/>
    <row r="196" s="35" customFormat="1" x14ac:dyDescent="0.25"/>
    <row r="197" s="35" customFormat="1" x14ac:dyDescent="0.25"/>
    <row r="198" s="35" customFormat="1" x14ac:dyDescent="0.25"/>
    <row r="199" s="35" customFormat="1" x14ac:dyDescent="0.25"/>
    <row r="200" s="35" customFormat="1" x14ac:dyDescent="0.25"/>
    <row r="201" s="35" customFormat="1" x14ac:dyDescent="0.25"/>
    <row r="202" s="35" customFormat="1" x14ac:dyDescent="0.25"/>
    <row r="203" s="35" customFormat="1" x14ac:dyDescent="0.25"/>
    <row r="204" s="35" customFormat="1" x14ac:dyDescent="0.25"/>
    <row r="205" s="35" customFormat="1" x14ac:dyDescent="0.25"/>
    <row r="206" s="35" customFormat="1" x14ac:dyDescent="0.25"/>
    <row r="207" s="35" customFormat="1" x14ac:dyDescent="0.25"/>
    <row r="208" s="35" customFormat="1" x14ac:dyDescent="0.25"/>
    <row r="209" s="35" customFormat="1" x14ac:dyDescent="0.25"/>
    <row r="210" s="35" customFormat="1" x14ac:dyDescent="0.25"/>
    <row r="211" s="35" customFormat="1" x14ac:dyDescent="0.25"/>
    <row r="212" s="35" customFormat="1" x14ac:dyDescent="0.25"/>
    <row r="213" s="35" customFormat="1" x14ac:dyDescent="0.25"/>
    <row r="214" s="35" customFormat="1" x14ac:dyDescent="0.25"/>
    <row r="215" s="35" customFormat="1" x14ac:dyDescent="0.25"/>
    <row r="216" s="35" customFormat="1" x14ac:dyDescent="0.25"/>
    <row r="217" s="35" customFormat="1" x14ac:dyDescent="0.25"/>
    <row r="218" s="35" customFormat="1" x14ac:dyDescent="0.25"/>
    <row r="219" s="35" customFormat="1" x14ac:dyDescent="0.25"/>
    <row r="220" s="35" customFormat="1" x14ac:dyDescent="0.25"/>
    <row r="221" s="35" customFormat="1" x14ac:dyDescent="0.25"/>
    <row r="222" s="35" customFormat="1" x14ac:dyDescent="0.25"/>
  </sheetData>
  <mergeCells count="5">
    <mergeCell ref="A2:F3"/>
    <mergeCell ref="A31:F31"/>
    <mergeCell ref="A32:F32"/>
    <mergeCell ref="A33:F33"/>
    <mergeCell ref="A4:F4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FRR - </vt:lpstr>
      <vt:lpstr>Proyectos del FRR 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balvina rozo millàn</dc:creator>
  <cp:lastModifiedBy>Balvina Rozo Millan</cp:lastModifiedBy>
  <cp:lastPrinted>2022-07-11T16:33:13Z</cp:lastPrinted>
  <dcterms:created xsi:type="dcterms:W3CDTF">2020-05-10T01:58:21Z</dcterms:created>
  <dcterms:modified xsi:type="dcterms:W3CDTF">2023-11-23T15:05:21Z</dcterms:modified>
</cp:coreProperties>
</file>