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Hoja1!$A$1:$R$60</definedName>
  </definedNames>
  <calcPr calcId="145621"/>
</workbook>
</file>

<file path=xl/calcChain.xml><?xml version="1.0" encoding="utf-8"?>
<calcChain xmlns="http://schemas.openxmlformats.org/spreadsheetml/2006/main">
  <c r="L49" i="1" l="1"/>
  <c r="Q49" i="1" s="1"/>
  <c r="R49" i="1" s="1"/>
  <c r="L50" i="1"/>
  <c r="M50" i="1" s="1"/>
  <c r="L60" i="1"/>
  <c r="Q60" i="1" s="1"/>
  <c r="R60" i="1" s="1"/>
  <c r="L59" i="1"/>
  <c r="Q59" i="1" s="1"/>
  <c r="R59" i="1" s="1"/>
  <c r="L58" i="1"/>
  <c r="Q58" i="1" s="1"/>
  <c r="R58" i="1" s="1"/>
  <c r="L57" i="1"/>
  <c r="Q57" i="1" s="1"/>
  <c r="R57" i="1" s="1"/>
  <c r="L56" i="1"/>
  <c r="Q56" i="1" s="1"/>
  <c r="R56" i="1" s="1"/>
  <c r="L55" i="1"/>
  <c r="Q55" i="1" s="1"/>
  <c r="R55" i="1" s="1"/>
  <c r="L54" i="1"/>
  <c r="Q54" i="1" s="1"/>
  <c r="R54" i="1" s="1"/>
  <c r="L53" i="1"/>
  <c r="Q53" i="1" s="1"/>
  <c r="R53" i="1" s="1"/>
  <c r="L52" i="1"/>
  <c r="Q52" i="1" s="1"/>
  <c r="R52" i="1" s="1"/>
  <c r="L51" i="1"/>
  <c r="Q51" i="1" s="1"/>
  <c r="R51" i="1" s="1"/>
  <c r="L48" i="1"/>
  <c r="Q48" i="1" s="1"/>
  <c r="R48" i="1" s="1"/>
  <c r="L47" i="1"/>
  <c r="Q47" i="1" s="1"/>
  <c r="R47" i="1" s="1"/>
  <c r="L46" i="1"/>
  <c r="Q46" i="1" s="1"/>
  <c r="R46" i="1" s="1"/>
  <c r="L45" i="1"/>
  <c r="Q45" i="1" s="1"/>
  <c r="R45" i="1" s="1"/>
  <c r="L44" i="1"/>
  <c r="Q44" i="1" s="1"/>
  <c r="R44" i="1" s="1"/>
  <c r="L43" i="1"/>
  <c r="Q43" i="1" s="1"/>
  <c r="R43" i="1" s="1"/>
  <c r="L42" i="1"/>
  <c r="Q42" i="1" s="1"/>
  <c r="R42" i="1" s="1"/>
  <c r="L41" i="1"/>
  <c r="Q41" i="1" s="1"/>
  <c r="R41" i="1" s="1"/>
  <c r="L40" i="1"/>
  <c r="Q40" i="1" s="1"/>
  <c r="R40" i="1" s="1"/>
  <c r="L39" i="1"/>
  <c r="Q39" i="1" s="1"/>
  <c r="R39" i="1" s="1"/>
  <c r="L38" i="1"/>
  <c r="Q38" i="1" s="1"/>
  <c r="R38" i="1" s="1"/>
  <c r="L37" i="1"/>
  <c r="Q37" i="1" s="1"/>
  <c r="R37" i="1" s="1"/>
  <c r="L36" i="1"/>
  <c r="Q36" i="1" s="1"/>
  <c r="R36" i="1" s="1"/>
  <c r="L35" i="1"/>
  <c r="Q35" i="1" s="1"/>
  <c r="R35" i="1" s="1"/>
  <c r="L34" i="1"/>
  <c r="Q34" i="1" s="1"/>
  <c r="R34" i="1" s="1"/>
  <c r="L33" i="1"/>
  <c r="Q33" i="1" s="1"/>
  <c r="R33" i="1" s="1"/>
  <c r="L32" i="1"/>
  <c r="Q32" i="1" s="1"/>
  <c r="R32" i="1" s="1"/>
  <c r="L31" i="1"/>
  <c r="Q31" i="1" s="1"/>
  <c r="R31" i="1" s="1"/>
  <c r="L30" i="1"/>
  <c r="Q30" i="1" s="1"/>
  <c r="R30" i="1" s="1"/>
  <c r="L29" i="1"/>
  <c r="Q29" i="1" s="1"/>
  <c r="R29" i="1" s="1"/>
  <c r="L28" i="1"/>
  <c r="Q28" i="1" s="1"/>
  <c r="R28" i="1" s="1"/>
  <c r="L27" i="1"/>
  <c r="Q27" i="1" s="1"/>
  <c r="R27" i="1" s="1"/>
  <c r="L26" i="1"/>
  <c r="Q26" i="1" s="1"/>
  <c r="R26" i="1" s="1"/>
  <c r="L25" i="1"/>
  <c r="Q25" i="1" s="1"/>
  <c r="R25" i="1" s="1"/>
  <c r="L24" i="1"/>
  <c r="Q24" i="1" s="1"/>
  <c r="R24" i="1" s="1"/>
  <c r="L23" i="1"/>
  <c r="Q23" i="1" s="1"/>
  <c r="R23" i="1" s="1"/>
  <c r="L22" i="1"/>
  <c r="Q22" i="1" s="1"/>
  <c r="R22" i="1" s="1"/>
  <c r="L21" i="1"/>
  <c r="Q21" i="1" s="1"/>
  <c r="R21" i="1" s="1"/>
  <c r="L20" i="1"/>
  <c r="Q20" i="1" s="1"/>
  <c r="R20" i="1" s="1"/>
  <c r="L19" i="1"/>
  <c r="Q19" i="1" s="1"/>
  <c r="R19" i="1" s="1"/>
  <c r="L18" i="1"/>
  <c r="Q18" i="1" s="1"/>
  <c r="R18" i="1" s="1"/>
  <c r="L17" i="1"/>
  <c r="Q17" i="1" s="1"/>
  <c r="R17" i="1" s="1"/>
  <c r="L16" i="1"/>
  <c r="Q16" i="1" s="1"/>
  <c r="R16" i="1" s="1"/>
  <c r="L15" i="1"/>
  <c r="Q15" i="1" s="1"/>
  <c r="R15" i="1" s="1"/>
  <c r="L14" i="1"/>
  <c r="Q14" i="1" s="1"/>
  <c r="R14" i="1" s="1"/>
  <c r="L13" i="1"/>
  <c r="Q13" i="1" s="1"/>
  <c r="R13" i="1" s="1"/>
  <c r="L12" i="1"/>
  <c r="Q12" i="1" s="1"/>
  <c r="R12" i="1" s="1"/>
  <c r="L11" i="1"/>
  <c r="Q11" i="1" s="1"/>
  <c r="R11" i="1" s="1"/>
  <c r="L10" i="1"/>
  <c r="Q10" i="1" s="1"/>
  <c r="R10" i="1" s="1"/>
  <c r="L9" i="1"/>
  <c r="Q9" i="1" s="1"/>
  <c r="R9" i="1" s="1"/>
  <c r="M49" i="1" l="1"/>
  <c r="Q50" i="1"/>
  <c r="R50" i="1" s="1"/>
  <c r="M37" i="1"/>
  <c r="M22" i="1"/>
  <c r="M28" i="1"/>
  <c r="M47" i="1"/>
  <c r="M53" i="1"/>
  <c r="M13" i="1"/>
  <c r="M19" i="1"/>
  <c r="M45" i="1"/>
  <c r="M11" i="1"/>
  <c r="M26" i="1"/>
  <c r="M41" i="1"/>
  <c r="M51" i="1"/>
  <c r="M15" i="1"/>
  <c r="M20" i="1"/>
  <c r="M35" i="1"/>
  <c r="M17" i="1"/>
  <c r="M57" i="1"/>
  <c r="M59" i="1"/>
  <c r="M24" i="1"/>
  <c r="M30" i="1"/>
  <c r="M55" i="1"/>
  <c r="M33" i="1"/>
  <c r="M9" i="1"/>
  <c r="M39" i="1"/>
  <c r="M10" i="1"/>
  <c r="M12" i="1"/>
  <c r="M14" i="1"/>
  <c r="M16" i="1"/>
  <c r="M18" i="1"/>
  <c r="M21" i="1"/>
  <c r="M23" i="1"/>
  <c r="M25" i="1"/>
  <c r="M27" i="1"/>
  <c r="M29" i="1"/>
  <c r="M31" i="1"/>
  <c r="M32" i="1"/>
  <c r="M34" i="1"/>
  <c r="M36" i="1"/>
  <c r="M38" i="1"/>
  <c r="M40" i="1"/>
  <c r="M42" i="1"/>
  <c r="M43" i="1"/>
  <c r="M44" i="1"/>
  <c r="M46" i="1"/>
  <c r="M48" i="1"/>
  <c r="M52" i="1"/>
  <c r="M54" i="1"/>
  <c r="M56" i="1"/>
  <c r="M58" i="1"/>
  <c r="M60" i="1"/>
</calcChain>
</file>

<file path=xl/comments1.xml><?xml version="1.0" encoding="utf-8"?>
<comments xmlns="http://schemas.openxmlformats.org/spreadsheetml/2006/main">
  <authors>
    <author>iso9000</author>
    <author>Leonardo</author>
    <author>Oscar Javier Nomesque</author>
    <author>LENOVO</author>
  </authors>
  <commentList>
    <comment ref="C8" authorId="0">
      <text>
        <r>
          <rPr>
            <sz val="14"/>
            <color indexed="81"/>
            <rFont val="Tahoma"/>
            <family val="2"/>
          </rPr>
          <t>Rutinario</t>
        </r>
      </text>
    </comment>
    <comment ref="D8" authorId="1">
      <text>
        <r>
          <rPr>
            <sz val="14"/>
            <color indexed="81"/>
            <rFont val="Tahoma"/>
            <family val="2"/>
          </rPr>
          <t>No rutinario</t>
        </r>
      </text>
    </comment>
    <comment ref="E8" authorId="0">
      <text>
        <r>
          <rPr>
            <sz val="14"/>
            <color indexed="81"/>
            <rFont val="Tahoma"/>
            <family val="2"/>
          </rPr>
          <t>Estado de emergencia</t>
        </r>
      </text>
    </comment>
    <comment ref="H8" authorId="2">
      <text>
        <r>
          <rPr>
            <sz val="14"/>
            <color indexed="81"/>
            <rFont val="Tahoma"/>
            <family val="2"/>
          </rPr>
          <t xml:space="preserve">(+) Positivo
(-) Negativo
</t>
        </r>
      </text>
    </comment>
    <comment ref="I8" authorId="3">
      <text>
        <r>
          <rPr>
            <sz val="14"/>
            <color indexed="81"/>
            <rFont val="Arial"/>
            <family val="2"/>
          </rPr>
          <t>Frecuencia:
1=Bajo
2=Medio
3=Alto</t>
        </r>
      </text>
    </comment>
    <comment ref="J8" authorId="3">
      <text>
        <r>
          <rPr>
            <sz val="14"/>
            <color indexed="81"/>
            <rFont val="Arial"/>
            <family val="2"/>
          </rPr>
          <t>Severidad:
1=Leve
2=Moderado
3=Severo</t>
        </r>
      </text>
    </comment>
    <comment ref="K8" authorId="3">
      <text>
        <r>
          <rPr>
            <sz val="14"/>
            <color indexed="81"/>
            <rFont val="Arial"/>
            <family val="2"/>
          </rPr>
          <t>Alcance:
1=Puntual
2=Local
3=Global</t>
        </r>
      </text>
    </comment>
    <comment ref="P8" authorId="3">
      <text>
        <r>
          <rPr>
            <sz val="12"/>
            <color indexed="81"/>
            <rFont val="Arial"/>
            <family val="2"/>
          </rPr>
          <t>Valoración del Control
1=Efectivo
2=Adecuado
3=Inefectivo</t>
        </r>
      </text>
    </comment>
  </commentList>
</comments>
</file>

<file path=xl/sharedStrings.xml><?xml version="1.0" encoding="utf-8"?>
<sst xmlns="http://schemas.openxmlformats.org/spreadsheetml/2006/main" count="363" uniqueCount="104">
  <si>
    <t>PROCESO</t>
  </si>
  <si>
    <t>ADMINISTRACIÓN DEL SISTEMA INTEGRADO DE GESTIÓN</t>
  </si>
  <si>
    <t>CÓDIGO</t>
  </si>
  <si>
    <t>ASFT16</t>
  </si>
  <si>
    <t>FORMATO</t>
  </si>
  <si>
    <t>MATRIZ DE ASPECTOS E IMPACTOS AMBIENTALES</t>
  </si>
  <si>
    <t>VERSIÓN</t>
  </si>
  <si>
    <t>Dar cumplimiento al requisito 6.1.2 Aspectos Ambientales de la Norma Internacional NTC.ISO 14001:2015</t>
  </si>
  <si>
    <t>Aplica a todos los procesos del  sistema de gestión de la RNEC, realizados tanto por el nivel central y desconcentrado</t>
  </si>
  <si>
    <t>PROCESO AL QUE APLICA</t>
  </si>
  <si>
    <t>ACTIVIDAD</t>
  </si>
  <si>
    <t>CONTINUIDAD DE LA ACTIVIDAD</t>
  </si>
  <si>
    <t xml:space="preserve">ASPECTO AMBIENTAL </t>
  </si>
  <si>
    <t xml:space="preserve">IMPACTO AMBIENTAL </t>
  </si>
  <si>
    <t xml:space="preserve"> VALORACIÓN DEL IMPACTO AMBIENTAL </t>
  </si>
  <si>
    <t>TIENE ASOCIADO UN REQUISITO LEGAL</t>
  </si>
  <si>
    <t>CONTROL OPERACIONAL</t>
  </si>
  <si>
    <t>VALORACIÓN DEL CONTROL Y SIGNIFICANCIA DEL IMPACTO AMBIENTAL</t>
  </si>
  <si>
    <t>SIGNIFICANCIA DEL IMPACTO</t>
  </si>
  <si>
    <t>R</t>
  </si>
  <si>
    <t>NR</t>
  </si>
  <si>
    <t>EE</t>
  </si>
  <si>
    <t>TIPO DE IMPACTO</t>
  </si>
  <si>
    <t>FRECUENCIA</t>
  </si>
  <si>
    <t xml:space="preserve"> SEVERIDAD</t>
  </si>
  <si>
    <t xml:space="preserve"> ALCANCE</t>
  </si>
  <si>
    <t>TOTAL CRITERIO IMPACTO AMBIENTAL</t>
  </si>
  <si>
    <t>VALORACIÓN DEL IMPACTO AMBIENTAL</t>
  </si>
  <si>
    <t>VALORACIÓN DEL CONTROL</t>
  </si>
  <si>
    <t>IMPACTO VS. CONTROL</t>
  </si>
  <si>
    <t>TODOS LOS PROCESOS ADOPTADOS MEDIANTE LA RESOLUCIÓN</t>
  </si>
  <si>
    <t>Uso de los baños</t>
  </si>
  <si>
    <t>x</t>
  </si>
  <si>
    <t>Consumo de Agua</t>
  </si>
  <si>
    <t>Agotamiento de los Recursos Naturales</t>
  </si>
  <si>
    <t>-</t>
  </si>
  <si>
    <t>Si</t>
  </si>
  <si>
    <t>Consumo de Materiales</t>
  </si>
  <si>
    <t>Consumo de Energía Eléctrica</t>
  </si>
  <si>
    <t xml:space="preserve">Generación de residuos no aprovechables </t>
  </si>
  <si>
    <t>Sobrepresión del Relleno Sanitario</t>
  </si>
  <si>
    <t>Generación de Vertimientos Domésticos con Descargas en el Alcantarillado</t>
  </si>
  <si>
    <t>Contaminación Recurso Agua</t>
  </si>
  <si>
    <t>Consumo de Alimentos en las Instalaciones</t>
  </si>
  <si>
    <t>Disposición de Residuos</t>
  </si>
  <si>
    <t xml:space="preserve">Contaminación del Recurso Suelo </t>
  </si>
  <si>
    <t>Usa tu taza</t>
  </si>
  <si>
    <t>Manejo de Archivo, Uso continúo de impresoras, fotocopiadora, computadoras, equipos de comunicación y en general equipo electrónico</t>
  </si>
  <si>
    <t>Manejo de sustancias Químicas</t>
  </si>
  <si>
    <t>Contaminación de Recurso Suelo y recurso agua</t>
  </si>
  <si>
    <t>Generación de residuos aprovechables (papel, cartón, plástico, metal, vidrio, orgánicos)</t>
  </si>
  <si>
    <t xml:space="preserve">Reciclaje papel </t>
  </si>
  <si>
    <t>Generación de residuos peligrosos de tipo administrativo (Computadores, Baterías, tóner, aparatos electrónicos)</t>
  </si>
  <si>
    <t>Contaminación del Recurso Suelo</t>
  </si>
  <si>
    <t xml:space="preserve">Uso de ascensor </t>
  </si>
  <si>
    <t>Cedulación</t>
  </si>
  <si>
    <t>Generación de teslin</t>
  </si>
  <si>
    <t>Consumo de materiales</t>
  </si>
  <si>
    <t>COMUNICACIÓN ORGANIZACIONAL</t>
  </si>
  <si>
    <t xml:space="preserve">Publicaciones </t>
  </si>
  <si>
    <t>Generación de residuos no aprovechables.</t>
  </si>
  <si>
    <t>PERMANENCIA DEL TALENTO HUMANO</t>
  </si>
  <si>
    <t>Primeros Auxilios</t>
  </si>
  <si>
    <t>Generación de residuos no aprovechables</t>
  </si>
  <si>
    <t xml:space="preserve">Generación de residuos peligrosos infecciosos y químicos misionales </t>
  </si>
  <si>
    <t>Contaminación del suelo</t>
  </si>
  <si>
    <t>Mantenimiento a instalaciones</t>
  </si>
  <si>
    <t>Aprovechamiento luz solar</t>
  </si>
  <si>
    <t>Sensibilización a funcionarios</t>
  </si>
  <si>
    <t>Generación de escombros</t>
  </si>
  <si>
    <t>Remoción capa vegetal</t>
  </si>
  <si>
    <t>Afectación recurso suelo</t>
  </si>
  <si>
    <t>Mantenimiento a maquinaria</t>
  </si>
  <si>
    <t>Generación de residuos no aprovechables (empaques con restos de comida, mugre de barrido, bandejas de icopor, cartón y papel contaminado, envases y objetos metálicos contaminados, plástico contaminado)</t>
  </si>
  <si>
    <t>Generación de Aceites Usados</t>
  </si>
  <si>
    <t>Uso adecuado de residuo por el contratista</t>
  </si>
  <si>
    <t>Subestaciones Eléctricas</t>
  </si>
  <si>
    <t>Uso de combustibles fósiles</t>
  </si>
  <si>
    <t>Contaminación Recurso Aire</t>
  </si>
  <si>
    <t>Funcionamiento  Automotor</t>
  </si>
  <si>
    <t>Consumo de Combustible</t>
  </si>
  <si>
    <t>Contaminación del Recurso Aire</t>
  </si>
  <si>
    <t>Actividades de Limpieza de las Instalaciones</t>
  </si>
  <si>
    <t>Contaminación del Recurso Agua</t>
  </si>
  <si>
    <t xml:space="preserve">Sensibilización contratistas del aseo </t>
  </si>
  <si>
    <t>Consumo de energía</t>
  </si>
  <si>
    <t>Uso cafetería</t>
  </si>
  <si>
    <t>Campaña de ahorro de energía</t>
  </si>
  <si>
    <t xml:space="preserve">Disposición correcta </t>
  </si>
  <si>
    <t>OBJETIVO DE LA MATRIZ</t>
  </si>
  <si>
    <t>ÁMBITO DE APLICACIÓN DE LOS ASPECTOS E IMPACTOS AMBIENTALES</t>
  </si>
  <si>
    <t>Aprobado:  27/07/2016</t>
  </si>
  <si>
    <t>Baterías sanitarias ahorradoras</t>
  </si>
  <si>
    <t>Inventario</t>
  </si>
  <si>
    <t>No hay control</t>
  </si>
  <si>
    <t>Sensibilización</t>
  </si>
  <si>
    <t>Reciclaje de papel y cartón</t>
  </si>
  <si>
    <t xml:space="preserve">Destrucción del material </t>
  </si>
  <si>
    <t>Documento "Políticas de Almacenamiento y conservación de los productos químicos en el área de publicaciones"</t>
  </si>
  <si>
    <t>Separación de residuos en la fuente</t>
  </si>
  <si>
    <t>Manejo de escombros</t>
  </si>
  <si>
    <t>Mantenimiento preventivo</t>
  </si>
  <si>
    <t>CERTIFICACIÓN, DOCUMENTACIÓN Y SERVICIOS</t>
  </si>
  <si>
    <t>GESTIÓN DE RECURSOS FÍSICOS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</si>
</sst>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6100"/>
      <name val="Arial"/>
      <family val="2"/>
    </font>
    <font>
      <sz val="12"/>
      <name val="Arial"/>
      <family val="2"/>
    </font>
    <font>
      <sz val="12"/>
      <color indexed="81"/>
      <name val="Arial"/>
      <family val="2"/>
    </font>
    <font>
      <sz val="14"/>
      <color indexed="81"/>
      <name val="Arial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Buena" xfId="1" builtinId="26"/>
    <cellStyle name="Normal" xfId="0" builtinId="0"/>
  </cellStyles>
  <dxfs count="14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196962</xdr:colOff>
      <xdr:row>0</xdr:row>
      <xdr:rowOff>102050</xdr:rowOff>
    </xdr:from>
    <xdr:to>
      <xdr:col>0</xdr:col>
      <xdr:colOff>1508125</xdr:colOff>
      <xdr:row>1</xdr:row>
      <xdr:rowOff>523875</xdr:rowOff>
    </xdr:to>
    <xdr:pic>
      <xdr:nvPicPr>
        <xdr:cNvPr id="4" name="3 Imagen" descr="http://salamina-caldas.gov.co/apc-aa-files/64616432316434323166363437363935/regist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62" y="102050"/>
          <a:ext cx="1311163" cy="993325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0"/>
  <sheetViews>
    <sheetView showGridLines="0" tabSelected="1" view="pageBreakPreview" zoomScale="60" zoomScaleNormal="40" workbookViewId="0">
      <selection activeCell="B7" sqref="B7:B8"/>
    </sheetView>
  </sheetViews>
  <sheetFormatPr baseColWidth="10" defaultRowHeight="15" x14ac:dyDescent="0.25"/>
  <cols>
    <col min="1" max="1" width="27.5703125" style="1" customWidth="1"/>
    <col min="2" max="2" width="25.28515625" style="1" customWidth="1"/>
    <col min="3" max="3" width="11.42578125" style="1"/>
    <col min="4" max="4" width="12.140625" style="1" customWidth="1"/>
    <col min="5" max="5" width="11.42578125" style="1"/>
    <col min="6" max="6" width="38.28515625" style="1" customWidth="1"/>
    <col min="7" max="7" width="29.7109375" style="1" customWidth="1"/>
    <col min="8" max="8" width="17.140625" style="1" customWidth="1"/>
    <col min="9" max="9" width="21.140625" style="1" customWidth="1"/>
    <col min="10" max="10" width="24.7109375" style="1" customWidth="1"/>
    <col min="11" max="11" width="20" style="1" customWidth="1"/>
    <col min="12" max="12" width="21.5703125" style="1" customWidth="1"/>
    <col min="13" max="13" width="21.42578125" style="1" customWidth="1"/>
    <col min="14" max="14" width="16.7109375" style="1" customWidth="1"/>
    <col min="15" max="15" width="24.140625" style="1" customWidth="1"/>
    <col min="16" max="16" width="20.140625" style="1" customWidth="1"/>
    <col min="17" max="17" width="21.28515625" style="1" customWidth="1"/>
    <col min="18" max="18" width="24.85546875" style="1" customWidth="1"/>
    <col min="19" max="16384" width="11.42578125" style="1"/>
  </cols>
  <sheetData>
    <row r="1" spans="1:18" ht="45" customHeight="1" x14ac:dyDescent="0.25">
      <c r="A1" s="14"/>
      <c r="B1" s="7" t="s">
        <v>0</v>
      </c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7" t="s">
        <v>2</v>
      </c>
      <c r="R1" s="8" t="s">
        <v>3</v>
      </c>
    </row>
    <row r="2" spans="1:18" ht="45" customHeight="1" x14ac:dyDescent="0.25">
      <c r="A2" s="14"/>
      <c r="B2" s="7" t="s">
        <v>4</v>
      </c>
      <c r="C2" s="15" t="s">
        <v>5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 t="s">
        <v>6</v>
      </c>
      <c r="R2" s="8">
        <v>0</v>
      </c>
    </row>
    <row r="3" spans="1:18" ht="4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2" t="s">
        <v>91</v>
      </c>
    </row>
    <row r="4" spans="1:18" ht="45" customHeight="1" x14ac:dyDescent="0.25">
      <c r="A4" s="14" t="s">
        <v>89</v>
      </c>
      <c r="B4" s="14"/>
      <c r="C4" s="15" t="s">
        <v>7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53.25" customHeight="1" x14ac:dyDescent="0.25">
      <c r="A5" s="14" t="s">
        <v>90</v>
      </c>
      <c r="B5" s="14"/>
      <c r="C5" s="15" t="s">
        <v>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24.7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67.5" customHeight="1" x14ac:dyDescent="0.25">
      <c r="A7" s="24" t="s">
        <v>9</v>
      </c>
      <c r="B7" s="24" t="s">
        <v>10</v>
      </c>
      <c r="C7" s="25" t="s">
        <v>11</v>
      </c>
      <c r="D7" s="25"/>
      <c r="E7" s="25"/>
      <c r="F7" s="24" t="s">
        <v>12</v>
      </c>
      <c r="G7" s="24" t="s">
        <v>13</v>
      </c>
      <c r="H7" s="22" t="s">
        <v>14</v>
      </c>
      <c r="I7" s="22"/>
      <c r="J7" s="22"/>
      <c r="K7" s="22"/>
      <c r="L7" s="22"/>
      <c r="M7" s="22"/>
      <c r="N7" s="22" t="s">
        <v>15</v>
      </c>
      <c r="O7" s="22" t="s">
        <v>16</v>
      </c>
      <c r="P7" s="22" t="s">
        <v>17</v>
      </c>
      <c r="Q7" s="22"/>
      <c r="R7" s="22" t="s">
        <v>18</v>
      </c>
    </row>
    <row r="8" spans="1:18" ht="65.25" customHeight="1" x14ac:dyDescent="0.25">
      <c r="A8" s="24"/>
      <c r="B8" s="24"/>
      <c r="C8" s="9" t="s">
        <v>19</v>
      </c>
      <c r="D8" s="9" t="s">
        <v>20</v>
      </c>
      <c r="E8" s="9" t="s">
        <v>21</v>
      </c>
      <c r="F8" s="24"/>
      <c r="G8" s="24"/>
      <c r="H8" s="10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22"/>
      <c r="O8" s="22"/>
      <c r="P8" s="11" t="s">
        <v>28</v>
      </c>
      <c r="Q8" s="11" t="s">
        <v>29</v>
      </c>
      <c r="R8" s="22"/>
    </row>
    <row r="9" spans="1:18" ht="71.25" customHeight="1" x14ac:dyDescent="0.25">
      <c r="A9" s="14" t="s">
        <v>30</v>
      </c>
      <c r="B9" s="23" t="s">
        <v>31</v>
      </c>
      <c r="C9" s="2" t="s">
        <v>32</v>
      </c>
      <c r="D9" s="3"/>
      <c r="E9" s="3"/>
      <c r="F9" s="2" t="s">
        <v>33</v>
      </c>
      <c r="G9" s="2" t="s">
        <v>34</v>
      </c>
      <c r="H9" s="3" t="s">
        <v>35</v>
      </c>
      <c r="I9" s="3">
        <v>3</v>
      </c>
      <c r="J9" s="3">
        <v>2</v>
      </c>
      <c r="K9" s="3">
        <v>2</v>
      </c>
      <c r="L9" s="3">
        <f t="shared" ref="L9:L60" si="0">(0.2*I9)+(0.5*J9)+(0.3*K9)</f>
        <v>2.2000000000000002</v>
      </c>
      <c r="M9" s="4" t="str">
        <f t="shared" ref="M9:M60" si="1">(IF(L9&lt;=2,"BAJO",IF(AND(L9&gt;2,L9&lt;2.5),"MEDIO",IF(AND(L9&gt;=2.5),"ALTO"))))</f>
        <v>MEDIO</v>
      </c>
      <c r="N9" s="3" t="s">
        <v>36</v>
      </c>
      <c r="O9" s="3" t="s">
        <v>92</v>
      </c>
      <c r="P9" s="3">
        <v>2</v>
      </c>
      <c r="Q9" s="3">
        <f t="shared" ref="Q9:Q60" si="2">P9*L9</f>
        <v>4.4000000000000004</v>
      </c>
      <c r="R9" s="5" t="str">
        <f t="shared" ref="R9:R60" si="3">IF(Q9&lt;=3,"ACEPTABLE",IF(AND(Q9&gt;3,Q9&lt;6),"MODERADO",IF(AND(Q9&gt;=6),"SIGNIFICATIVO")))</f>
        <v>MODERADO</v>
      </c>
    </row>
    <row r="10" spans="1:18" ht="63" customHeight="1" x14ac:dyDescent="0.25">
      <c r="A10" s="14"/>
      <c r="B10" s="23"/>
      <c r="C10" s="2" t="s">
        <v>32</v>
      </c>
      <c r="D10" s="3"/>
      <c r="E10" s="3"/>
      <c r="F10" s="2" t="s">
        <v>37</v>
      </c>
      <c r="G10" s="2" t="s">
        <v>34</v>
      </c>
      <c r="H10" s="3" t="s">
        <v>35</v>
      </c>
      <c r="I10" s="3">
        <v>3</v>
      </c>
      <c r="J10" s="3">
        <v>2</v>
      </c>
      <c r="K10" s="3">
        <v>2</v>
      </c>
      <c r="L10" s="3">
        <f t="shared" si="0"/>
        <v>2.2000000000000002</v>
      </c>
      <c r="M10" s="4" t="str">
        <f t="shared" si="1"/>
        <v>MEDIO</v>
      </c>
      <c r="N10" s="3" t="s">
        <v>36</v>
      </c>
      <c r="O10" s="3" t="s">
        <v>93</v>
      </c>
      <c r="P10" s="3">
        <v>2</v>
      </c>
      <c r="Q10" s="3">
        <f t="shared" si="2"/>
        <v>4.4000000000000004</v>
      </c>
      <c r="R10" s="5" t="str">
        <f t="shared" si="3"/>
        <v>MODERADO</v>
      </c>
    </row>
    <row r="11" spans="1:18" ht="63" customHeight="1" x14ac:dyDescent="0.25">
      <c r="A11" s="14"/>
      <c r="B11" s="23"/>
      <c r="C11" s="2" t="s">
        <v>32</v>
      </c>
      <c r="D11" s="3"/>
      <c r="E11" s="3"/>
      <c r="F11" s="2" t="s">
        <v>38</v>
      </c>
      <c r="G11" s="2" t="s">
        <v>34</v>
      </c>
      <c r="H11" s="3" t="s">
        <v>35</v>
      </c>
      <c r="I11" s="3">
        <v>3</v>
      </c>
      <c r="J11" s="3">
        <v>2</v>
      </c>
      <c r="K11" s="3">
        <v>2</v>
      </c>
      <c r="L11" s="3">
        <f t="shared" si="0"/>
        <v>2.2000000000000002</v>
      </c>
      <c r="M11" s="4" t="str">
        <f t="shared" si="1"/>
        <v>MEDIO</v>
      </c>
      <c r="N11" s="3" t="s">
        <v>36</v>
      </c>
      <c r="O11" s="3" t="s">
        <v>87</v>
      </c>
      <c r="P11" s="3">
        <v>2</v>
      </c>
      <c r="Q11" s="3">
        <f t="shared" si="2"/>
        <v>4.4000000000000004</v>
      </c>
      <c r="R11" s="5" t="str">
        <f t="shared" si="3"/>
        <v>MODERADO</v>
      </c>
    </row>
    <row r="12" spans="1:18" ht="63" customHeight="1" x14ac:dyDescent="0.25">
      <c r="A12" s="14"/>
      <c r="B12" s="23"/>
      <c r="C12" s="2" t="s">
        <v>32</v>
      </c>
      <c r="D12" s="3"/>
      <c r="E12" s="3"/>
      <c r="F12" s="2" t="s">
        <v>39</v>
      </c>
      <c r="G12" s="2" t="s">
        <v>40</v>
      </c>
      <c r="H12" s="3" t="s">
        <v>35</v>
      </c>
      <c r="I12" s="3">
        <v>3</v>
      </c>
      <c r="J12" s="3">
        <v>2</v>
      </c>
      <c r="K12" s="3">
        <v>2</v>
      </c>
      <c r="L12" s="3">
        <f t="shared" si="0"/>
        <v>2.2000000000000002</v>
      </c>
      <c r="M12" s="4" t="str">
        <f t="shared" si="1"/>
        <v>MEDIO</v>
      </c>
      <c r="N12" s="3" t="s">
        <v>36</v>
      </c>
      <c r="O12" s="3" t="s">
        <v>94</v>
      </c>
      <c r="P12" s="3">
        <v>3</v>
      </c>
      <c r="Q12" s="3">
        <f t="shared" si="2"/>
        <v>6.6000000000000005</v>
      </c>
      <c r="R12" s="5" t="str">
        <f t="shared" si="3"/>
        <v>SIGNIFICATIVO</v>
      </c>
    </row>
    <row r="13" spans="1:18" ht="63" customHeight="1" x14ac:dyDescent="0.25">
      <c r="A13" s="14"/>
      <c r="B13" s="23"/>
      <c r="C13" s="2" t="s">
        <v>32</v>
      </c>
      <c r="D13" s="3"/>
      <c r="E13" s="3"/>
      <c r="F13" s="2" t="s">
        <v>41</v>
      </c>
      <c r="G13" s="2" t="s">
        <v>42</v>
      </c>
      <c r="H13" s="3" t="s">
        <v>35</v>
      </c>
      <c r="I13" s="3">
        <v>3</v>
      </c>
      <c r="J13" s="3">
        <v>2</v>
      </c>
      <c r="K13" s="3">
        <v>2</v>
      </c>
      <c r="L13" s="3">
        <f t="shared" si="0"/>
        <v>2.2000000000000002</v>
      </c>
      <c r="M13" s="4" t="str">
        <f t="shared" si="1"/>
        <v>MEDIO</v>
      </c>
      <c r="N13" s="3" t="s">
        <v>36</v>
      </c>
      <c r="O13" s="3" t="s">
        <v>94</v>
      </c>
      <c r="P13" s="3">
        <v>3</v>
      </c>
      <c r="Q13" s="3">
        <f t="shared" si="2"/>
        <v>6.6000000000000005</v>
      </c>
      <c r="R13" s="5" t="str">
        <f t="shared" si="3"/>
        <v>SIGNIFICATIVO</v>
      </c>
    </row>
    <row r="14" spans="1:18" ht="51.75" customHeight="1" x14ac:dyDescent="0.25">
      <c r="A14" s="14"/>
      <c r="B14" s="15" t="s">
        <v>43</v>
      </c>
      <c r="C14" s="3" t="s">
        <v>32</v>
      </c>
      <c r="D14" s="3"/>
      <c r="E14" s="3"/>
      <c r="F14" s="3" t="s">
        <v>33</v>
      </c>
      <c r="G14" s="3" t="s">
        <v>34</v>
      </c>
      <c r="H14" s="3" t="s">
        <v>35</v>
      </c>
      <c r="I14" s="3">
        <v>3</v>
      </c>
      <c r="J14" s="3">
        <v>2</v>
      </c>
      <c r="K14" s="3">
        <v>2</v>
      </c>
      <c r="L14" s="3">
        <f t="shared" si="0"/>
        <v>2.2000000000000002</v>
      </c>
      <c r="M14" s="4" t="str">
        <f t="shared" si="1"/>
        <v>MEDIO</v>
      </c>
      <c r="N14" s="3" t="s">
        <v>36</v>
      </c>
      <c r="O14" s="3" t="s">
        <v>94</v>
      </c>
      <c r="P14" s="3">
        <v>2</v>
      </c>
      <c r="Q14" s="3">
        <f t="shared" si="2"/>
        <v>4.4000000000000004</v>
      </c>
      <c r="R14" s="5" t="str">
        <f t="shared" si="3"/>
        <v>MODERADO</v>
      </c>
    </row>
    <row r="15" spans="1:18" ht="107.25" customHeight="1" x14ac:dyDescent="0.25">
      <c r="A15" s="14"/>
      <c r="B15" s="15"/>
      <c r="C15" s="3"/>
      <c r="D15" s="3" t="s">
        <v>32</v>
      </c>
      <c r="E15" s="3"/>
      <c r="F15" s="3" t="s">
        <v>44</v>
      </c>
      <c r="G15" s="3" t="s">
        <v>45</v>
      </c>
      <c r="H15" s="3" t="s">
        <v>35</v>
      </c>
      <c r="I15" s="3">
        <v>2</v>
      </c>
      <c r="J15" s="3">
        <v>2</v>
      </c>
      <c r="K15" s="3">
        <v>2</v>
      </c>
      <c r="L15" s="3">
        <f t="shared" si="0"/>
        <v>2</v>
      </c>
      <c r="M15" s="4" t="str">
        <f t="shared" si="1"/>
        <v>BAJO</v>
      </c>
      <c r="N15" s="3" t="s">
        <v>36</v>
      </c>
      <c r="O15" s="3" t="s">
        <v>46</v>
      </c>
      <c r="P15" s="3">
        <v>1</v>
      </c>
      <c r="Q15" s="3">
        <f t="shared" si="2"/>
        <v>2</v>
      </c>
      <c r="R15" s="5" t="str">
        <f t="shared" si="3"/>
        <v>ACEPTABLE</v>
      </c>
    </row>
    <row r="16" spans="1:18" ht="41.25" customHeight="1" x14ac:dyDescent="0.25">
      <c r="A16" s="14"/>
      <c r="B16" s="15"/>
      <c r="C16" s="3"/>
      <c r="D16" s="3" t="s">
        <v>32</v>
      </c>
      <c r="E16" s="3"/>
      <c r="F16" s="3" t="s">
        <v>39</v>
      </c>
      <c r="G16" s="3" t="s">
        <v>40</v>
      </c>
      <c r="H16" s="3" t="s">
        <v>35</v>
      </c>
      <c r="I16" s="3">
        <v>2</v>
      </c>
      <c r="J16" s="3">
        <v>2</v>
      </c>
      <c r="K16" s="3">
        <v>2</v>
      </c>
      <c r="L16" s="3">
        <f t="shared" si="0"/>
        <v>2</v>
      </c>
      <c r="M16" s="4" t="str">
        <f t="shared" si="1"/>
        <v>BAJO</v>
      </c>
      <c r="N16" s="3" t="s">
        <v>36</v>
      </c>
      <c r="O16" s="3" t="s">
        <v>46</v>
      </c>
      <c r="P16" s="3">
        <v>1</v>
      </c>
      <c r="Q16" s="3">
        <f t="shared" si="2"/>
        <v>2</v>
      </c>
      <c r="R16" s="5" t="str">
        <f t="shared" si="3"/>
        <v>ACEPTABLE</v>
      </c>
    </row>
    <row r="17" spans="1:18" ht="41.25" customHeight="1" x14ac:dyDescent="0.25">
      <c r="A17" s="14"/>
      <c r="B17" s="15" t="s">
        <v>47</v>
      </c>
      <c r="C17" s="3" t="s">
        <v>32</v>
      </c>
      <c r="D17" s="3"/>
      <c r="E17" s="3"/>
      <c r="F17" s="2" t="s">
        <v>37</v>
      </c>
      <c r="G17" s="2" t="s">
        <v>34</v>
      </c>
      <c r="H17" s="3" t="s">
        <v>35</v>
      </c>
      <c r="I17" s="3">
        <v>3</v>
      </c>
      <c r="J17" s="3">
        <v>2</v>
      </c>
      <c r="K17" s="3">
        <v>2</v>
      </c>
      <c r="L17" s="3">
        <f t="shared" si="0"/>
        <v>2.2000000000000002</v>
      </c>
      <c r="M17" s="4" t="str">
        <f t="shared" si="1"/>
        <v>MEDIO</v>
      </c>
      <c r="N17" s="3" t="s">
        <v>36</v>
      </c>
      <c r="O17" s="3" t="s">
        <v>95</v>
      </c>
      <c r="P17" s="3">
        <v>3</v>
      </c>
      <c r="Q17" s="3">
        <f t="shared" si="2"/>
        <v>6.6000000000000005</v>
      </c>
      <c r="R17" s="5" t="str">
        <f t="shared" si="3"/>
        <v>SIGNIFICATIVO</v>
      </c>
    </row>
    <row r="18" spans="1:18" ht="37.5" customHeight="1" x14ac:dyDescent="0.25">
      <c r="A18" s="14"/>
      <c r="B18" s="15"/>
      <c r="C18" s="3" t="s">
        <v>32</v>
      </c>
      <c r="D18" s="3"/>
      <c r="E18" s="3"/>
      <c r="F18" s="2" t="s">
        <v>38</v>
      </c>
      <c r="G18" s="2" t="s">
        <v>34</v>
      </c>
      <c r="H18" s="3" t="s">
        <v>35</v>
      </c>
      <c r="I18" s="3">
        <v>3</v>
      </c>
      <c r="J18" s="3">
        <v>1</v>
      </c>
      <c r="K18" s="3">
        <v>2</v>
      </c>
      <c r="L18" s="3">
        <f t="shared" si="0"/>
        <v>1.7000000000000002</v>
      </c>
      <c r="M18" s="4" t="str">
        <f t="shared" si="1"/>
        <v>BAJO</v>
      </c>
      <c r="N18" s="3" t="s">
        <v>36</v>
      </c>
      <c r="O18" s="3" t="s">
        <v>94</v>
      </c>
      <c r="P18" s="3">
        <v>3</v>
      </c>
      <c r="Q18" s="3">
        <f t="shared" si="2"/>
        <v>5.1000000000000005</v>
      </c>
      <c r="R18" s="5" t="str">
        <f t="shared" si="3"/>
        <v>MODERADO</v>
      </c>
    </row>
    <row r="19" spans="1:18" ht="39" customHeight="1" x14ac:dyDescent="0.25">
      <c r="A19" s="14"/>
      <c r="B19" s="15"/>
      <c r="C19" s="3" t="s">
        <v>32</v>
      </c>
      <c r="D19" s="3"/>
      <c r="E19" s="3"/>
      <c r="F19" s="2" t="s">
        <v>44</v>
      </c>
      <c r="G19" s="3" t="s">
        <v>45</v>
      </c>
      <c r="H19" s="3" t="s">
        <v>35</v>
      </c>
      <c r="I19" s="3">
        <v>3</v>
      </c>
      <c r="J19" s="3">
        <v>2</v>
      </c>
      <c r="K19" s="3">
        <v>2</v>
      </c>
      <c r="L19" s="3">
        <f t="shared" si="0"/>
        <v>2.2000000000000002</v>
      </c>
      <c r="M19" s="4" t="str">
        <f t="shared" si="1"/>
        <v>MEDIO</v>
      </c>
      <c r="N19" s="3" t="s">
        <v>36</v>
      </c>
      <c r="O19" s="3" t="s">
        <v>96</v>
      </c>
      <c r="P19" s="3">
        <v>1</v>
      </c>
      <c r="Q19" s="3">
        <f t="shared" si="2"/>
        <v>2.2000000000000002</v>
      </c>
      <c r="R19" s="5" t="str">
        <f t="shared" si="3"/>
        <v>ACEPTABLE</v>
      </c>
    </row>
    <row r="20" spans="1:18" ht="67.5" customHeight="1" x14ac:dyDescent="0.25">
      <c r="A20" s="14"/>
      <c r="B20" s="15"/>
      <c r="C20" s="3" t="s">
        <v>32</v>
      </c>
      <c r="D20" s="3"/>
      <c r="E20" s="3"/>
      <c r="F20" s="2" t="s">
        <v>50</v>
      </c>
      <c r="G20" s="2" t="s">
        <v>40</v>
      </c>
      <c r="H20" s="3" t="s">
        <v>35</v>
      </c>
      <c r="I20" s="3">
        <v>3</v>
      </c>
      <c r="J20" s="3">
        <v>2</v>
      </c>
      <c r="K20" s="3">
        <v>2</v>
      </c>
      <c r="L20" s="3">
        <f t="shared" si="0"/>
        <v>2.2000000000000002</v>
      </c>
      <c r="M20" s="4" t="str">
        <f t="shared" si="1"/>
        <v>MEDIO</v>
      </c>
      <c r="N20" s="3" t="s">
        <v>36</v>
      </c>
      <c r="O20" s="3" t="s">
        <v>51</v>
      </c>
      <c r="P20" s="3">
        <v>2</v>
      </c>
      <c r="Q20" s="3">
        <f t="shared" si="2"/>
        <v>4.4000000000000004</v>
      </c>
      <c r="R20" s="5" t="str">
        <f t="shared" si="3"/>
        <v>MODERADO</v>
      </c>
    </row>
    <row r="21" spans="1:18" ht="84" customHeight="1" x14ac:dyDescent="0.25">
      <c r="A21" s="14"/>
      <c r="B21" s="15"/>
      <c r="C21" s="3"/>
      <c r="D21" s="3" t="s">
        <v>32</v>
      </c>
      <c r="E21" s="3"/>
      <c r="F21" s="3" t="s">
        <v>52</v>
      </c>
      <c r="G21" s="3" t="s">
        <v>53</v>
      </c>
      <c r="H21" s="3" t="s">
        <v>35</v>
      </c>
      <c r="I21" s="3">
        <v>1</v>
      </c>
      <c r="J21" s="3">
        <v>3</v>
      </c>
      <c r="K21" s="3">
        <v>2</v>
      </c>
      <c r="L21" s="3">
        <f t="shared" si="0"/>
        <v>2.2999999999999998</v>
      </c>
      <c r="M21" s="4" t="str">
        <f t="shared" si="1"/>
        <v>MEDIO</v>
      </c>
      <c r="N21" s="3" t="s">
        <v>36</v>
      </c>
      <c r="O21" s="3" t="s">
        <v>94</v>
      </c>
      <c r="P21" s="3">
        <v>2</v>
      </c>
      <c r="Q21" s="3">
        <f t="shared" si="2"/>
        <v>4.5999999999999996</v>
      </c>
      <c r="R21" s="5" t="str">
        <f t="shared" si="3"/>
        <v>MODERADO</v>
      </c>
    </row>
    <row r="22" spans="1:18" ht="49.5" customHeight="1" x14ac:dyDescent="0.25">
      <c r="A22" s="14"/>
      <c r="B22" s="3" t="s">
        <v>54</v>
      </c>
      <c r="C22" s="3" t="s">
        <v>32</v>
      </c>
      <c r="D22" s="3"/>
      <c r="E22" s="3"/>
      <c r="F22" s="2" t="s">
        <v>38</v>
      </c>
      <c r="G22" s="2" t="s">
        <v>34</v>
      </c>
      <c r="H22" s="3" t="s">
        <v>35</v>
      </c>
      <c r="I22" s="3">
        <v>3</v>
      </c>
      <c r="J22" s="3">
        <v>2</v>
      </c>
      <c r="K22" s="3">
        <v>2</v>
      </c>
      <c r="L22" s="3">
        <f t="shared" si="0"/>
        <v>2.2000000000000002</v>
      </c>
      <c r="M22" s="4" t="str">
        <f t="shared" si="1"/>
        <v>MEDIO</v>
      </c>
      <c r="N22" s="3" t="s">
        <v>36</v>
      </c>
      <c r="O22" s="3" t="s">
        <v>94</v>
      </c>
      <c r="P22" s="3">
        <v>3</v>
      </c>
      <c r="Q22" s="3">
        <f t="shared" si="2"/>
        <v>6.6000000000000005</v>
      </c>
      <c r="R22" s="5" t="str">
        <f t="shared" si="3"/>
        <v>SIGNIFICATIVO</v>
      </c>
    </row>
    <row r="23" spans="1:18" ht="37.5" customHeight="1" x14ac:dyDescent="0.25">
      <c r="A23" s="16" t="s">
        <v>102</v>
      </c>
      <c r="B23" s="19" t="s">
        <v>55</v>
      </c>
      <c r="C23" s="3" t="s">
        <v>32</v>
      </c>
      <c r="D23" s="3"/>
      <c r="E23" s="3"/>
      <c r="F23" s="3" t="s">
        <v>56</v>
      </c>
      <c r="G23" s="3" t="s">
        <v>40</v>
      </c>
      <c r="H23" s="3" t="s">
        <v>35</v>
      </c>
      <c r="I23" s="3">
        <v>3</v>
      </c>
      <c r="J23" s="3">
        <v>2</v>
      </c>
      <c r="K23" s="3">
        <v>2</v>
      </c>
      <c r="L23" s="3">
        <f t="shared" si="0"/>
        <v>2.2000000000000002</v>
      </c>
      <c r="M23" s="6" t="str">
        <f t="shared" si="1"/>
        <v>MEDIO</v>
      </c>
      <c r="N23" s="3" t="s">
        <v>36</v>
      </c>
      <c r="O23" s="3" t="s">
        <v>97</v>
      </c>
      <c r="P23" s="3">
        <v>2</v>
      </c>
      <c r="Q23" s="3">
        <f t="shared" si="2"/>
        <v>4.4000000000000004</v>
      </c>
      <c r="R23" s="5" t="str">
        <f t="shared" si="3"/>
        <v>MODERADO</v>
      </c>
    </row>
    <row r="24" spans="1:18" ht="30" x14ac:dyDescent="0.25">
      <c r="A24" s="17"/>
      <c r="B24" s="20"/>
      <c r="C24" s="3" t="s">
        <v>32</v>
      </c>
      <c r="D24" s="3"/>
      <c r="E24" s="3"/>
      <c r="F24" s="3" t="s">
        <v>57</v>
      </c>
      <c r="G24" s="3" t="s">
        <v>34</v>
      </c>
      <c r="H24" s="3" t="s">
        <v>35</v>
      </c>
      <c r="I24" s="3">
        <v>3</v>
      </c>
      <c r="J24" s="3">
        <v>2</v>
      </c>
      <c r="K24" s="3">
        <v>2</v>
      </c>
      <c r="L24" s="3">
        <f t="shared" si="0"/>
        <v>2.2000000000000002</v>
      </c>
      <c r="M24" s="6" t="str">
        <f t="shared" si="1"/>
        <v>MEDIO</v>
      </c>
      <c r="N24" s="3" t="s">
        <v>36</v>
      </c>
      <c r="O24" s="3" t="s">
        <v>94</v>
      </c>
      <c r="P24" s="3">
        <v>3</v>
      </c>
      <c r="Q24" s="3">
        <f t="shared" si="2"/>
        <v>6.6000000000000005</v>
      </c>
      <c r="R24" s="5" t="str">
        <f t="shared" si="3"/>
        <v>SIGNIFICATIVO</v>
      </c>
    </row>
    <row r="25" spans="1:18" ht="48" customHeight="1" x14ac:dyDescent="0.25">
      <c r="A25" s="17"/>
      <c r="B25" s="20"/>
      <c r="C25" s="2" t="s">
        <v>32</v>
      </c>
      <c r="D25" s="3"/>
      <c r="E25" s="3"/>
      <c r="F25" s="2" t="s">
        <v>39</v>
      </c>
      <c r="G25" s="2" t="s">
        <v>40</v>
      </c>
      <c r="H25" s="3" t="s">
        <v>35</v>
      </c>
      <c r="I25" s="3">
        <v>2</v>
      </c>
      <c r="J25" s="3">
        <v>2</v>
      </c>
      <c r="K25" s="3">
        <v>2</v>
      </c>
      <c r="L25" s="3">
        <f t="shared" si="0"/>
        <v>2</v>
      </c>
      <c r="M25" s="6" t="str">
        <f t="shared" si="1"/>
        <v>BAJO</v>
      </c>
      <c r="N25" s="3" t="s">
        <v>36</v>
      </c>
      <c r="O25" s="3" t="s">
        <v>88</v>
      </c>
      <c r="P25" s="3">
        <v>1</v>
      </c>
      <c r="Q25" s="3">
        <f t="shared" si="2"/>
        <v>2</v>
      </c>
      <c r="R25" s="5" t="str">
        <f t="shared" si="3"/>
        <v>ACEPTABLE</v>
      </c>
    </row>
    <row r="26" spans="1:18" ht="66" customHeight="1" x14ac:dyDescent="0.25">
      <c r="A26" s="17"/>
      <c r="B26" s="20"/>
      <c r="C26" s="3" t="s">
        <v>32</v>
      </c>
      <c r="D26" s="3"/>
      <c r="E26" s="3"/>
      <c r="F26" s="2" t="s">
        <v>50</v>
      </c>
      <c r="G26" s="3" t="s">
        <v>40</v>
      </c>
      <c r="H26" s="3" t="s">
        <v>35</v>
      </c>
      <c r="I26" s="3">
        <v>2</v>
      </c>
      <c r="J26" s="3">
        <v>2</v>
      </c>
      <c r="K26" s="3">
        <v>2</v>
      </c>
      <c r="L26" s="3">
        <f t="shared" si="0"/>
        <v>2</v>
      </c>
      <c r="M26" s="6" t="str">
        <f t="shared" si="1"/>
        <v>BAJO</v>
      </c>
      <c r="N26" s="3" t="s">
        <v>36</v>
      </c>
      <c r="O26" s="3" t="s">
        <v>51</v>
      </c>
      <c r="P26" s="3">
        <v>2</v>
      </c>
      <c r="Q26" s="3">
        <f t="shared" si="2"/>
        <v>4</v>
      </c>
      <c r="R26" s="5" t="str">
        <f t="shared" si="3"/>
        <v>MODERADO</v>
      </c>
    </row>
    <row r="27" spans="1:18" ht="90.75" customHeight="1" x14ac:dyDescent="0.25">
      <c r="A27" s="18"/>
      <c r="B27" s="21"/>
      <c r="C27" s="3"/>
      <c r="D27" s="3" t="s">
        <v>32</v>
      </c>
      <c r="E27" s="3"/>
      <c r="F27" s="3" t="s">
        <v>52</v>
      </c>
      <c r="G27" s="3" t="s">
        <v>53</v>
      </c>
      <c r="H27" s="3" t="s">
        <v>35</v>
      </c>
      <c r="I27" s="3">
        <v>1</v>
      </c>
      <c r="J27" s="3">
        <v>3</v>
      </c>
      <c r="K27" s="3">
        <v>2</v>
      </c>
      <c r="L27" s="3">
        <f t="shared" si="0"/>
        <v>2.2999999999999998</v>
      </c>
      <c r="M27" s="4" t="str">
        <f t="shared" si="1"/>
        <v>MEDIO</v>
      </c>
      <c r="N27" s="3" t="s">
        <v>36</v>
      </c>
      <c r="O27" s="3" t="s">
        <v>94</v>
      </c>
      <c r="P27" s="3">
        <v>2</v>
      </c>
      <c r="Q27" s="3">
        <f t="shared" si="2"/>
        <v>4.5999999999999996</v>
      </c>
      <c r="R27" s="5" t="str">
        <f t="shared" si="3"/>
        <v>MODERADO</v>
      </c>
    </row>
    <row r="28" spans="1:18" ht="37.5" customHeight="1" x14ac:dyDescent="0.25">
      <c r="A28" s="14" t="s">
        <v>58</v>
      </c>
      <c r="B28" s="15" t="s">
        <v>59</v>
      </c>
      <c r="C28" s="3" t="s">
        <v>32</v>
      </c>
      <c r="D28" s="3"/>
      <c r="E28" s="3"/>
      <c r="F28" s="3" t="s">
        <v>38</v>
      </c>
      <c r="G28" s="3" t="s">
        <v>34</v>
      </c>
      <c r="H28" s="3" t="s">
        <v>35</v>
      </c>
      <c r="I28" s="3">
        <v>3</v>
      </c>
      <c r="J28" s="3">
        <v>2</v>
      </c>
      <c r="K28" s="3">
        <v>2</v>
      </c>
      <c r="L28" s="3">
        <f t="shared" si="0"/>
        <v>2.2000000000000002</v>
      </c>
      <c r="M28" s="6" t="str">
        <f t="shared" si="1"/>
        <v>MEDIO</v>
      </c>
      <c r="N28" s="3" t="s">
        <v>36</v>
      </c>
      <c r="O28" s="3" t="s">
        <v>87</v>
      </c>
      <c r="P28" s="3">
        <v>2</v>
      </c>
      <c r="Q28" s="3">
        <f t="shared" si="2"/>
        <v>4.4000000000000004</v>
      </c>
      <c r="R28" s="5" t="str">
        <f t="shared" si="3"/>
        <v>MODERADO</v>
      </c>
    </row>
    <row r="29" spans="1:18" ht="33.75" customHeight="1" x14ac:dyDescent="0.25">
      <c r="A29" s="14"/>
      <c r="B29" s="15"/>
      <c r="C29" s="3" t="s">
        <v>32</v>
      </c>
      <c r="D29" s="3"/>
      <c r="E29" s="3"/>
      <c r="F29" s="3" t="s">
        <v>57</v>
      </c>
      <c r="G29" s="3" t="s">
        <v>34</v>
      </c>
      <c r="H29" s="3" t="s">
        <v>35</v>
      </c>
      <c r="I29" s="3">
        <v>3</v>
      </c>
      <c r="J29" s="3">
        <v>2</v>
      </c>
      <c r="K29" s="3">
        <v>2</v>
      </c>
      <c r="L29" s="3">
        <f t="shared" si="0"/>
        <v>2.2000000000000002</v>
      </c>
      <c r="M29" s="6" t="str">
        <f t="shared" si="1"/>
        <v>MEDIO</v>
      </c>
      <c r="N29" s="3" t="s">
        <v>36</v>
      </c>
      <c r="O29" s="3" t="s">
        <v>94</v>
      </c>
      <c r="P29" s="3">
        <v>3</v>
      </c>
      <c r="Q29" s="3">
        <f t="shared" si="2"/>
        <v>6.6000000000000005</v>
      </c>
      <c r="R29" s="5" t="str">
        <f t="shared" si="3"/>
        <v>SIGNIFICATIVO</v>
      </c>
    </row>
    <row r="30" spans="1:18" ht="45" customHeight="1" x14ac:dyDescent="0.25">
      <c r="A30" s="14"/>
      <c r="B30" s="15"/>
      <c r="C30" s="2" t="s">
        <v>32</v>
      </c>
      <c r="D30" s="3"/>
      <c r="E30" s="3"/>
      <c r="F30" s="2" t="s">
        <v>60</v>
      </c>
      <c r="G30" s="2" t="s">
        <v>40</v>
      </c>
      <c r="H30" s="3" t="s">
        <v>35</v>
      </c>
      <c r="I30" s="3">
        <v>3</v>
      </c>
      <c r="J30" s="3">
        <v>2</v>
      </c>
      <c r="K30" s="3">
        <v>2</v>
      </c>
      <c r="L30" s="3">
        <f t="shared" si="0"/>
        <v>2.2000000000000002</v>
      </c>
      <c r="M30" s="6" t="str">
        <f t="shared" si="1"/>
        <v>MEDIO</v>
      </c>
      <c r="N30" s="3" t="s">
        <v>36</v>
      </c>
      <c r="O30" s="3" t="s">
        <v>88</v>
      </c>
      <c r="P30" s="3">
        <v>1</v>
      </c>
      <c r="Q30" s="3">
        <f t="shared" si="2"/>
        <v>2.2000000000000002</v>
      </c>
      <c r="R30" s="5" t="str">
        <f t="shared" si="3"/>
        <v>ACEPTABLE</v>
      </c>
    </row>
    <row r="31" spans="1:18" ht="79.5" customHeight="1" x14ac:dyDescent="0.25">
      <c r="A31" s="14"/>
      <c r="B31" s="15"/>
      <c r="C31" s="3" t="s">
        <v>32</v>
      </c>
      <c r="D31" s="3"/>
      <c r="E31" s="3"/>
      <c r="F31" s="2" t="s">
        <v>50</v>
      </c>
      <c r="G31" s="3" t="s">
        <v>40</v>
      </c>
      <c r="H31" s="3" t="s">
        <v>35</v>
      </c>
      <c r="I31" s="3">
        <v>3</v>
      </c>
      <c r="J31" s="3">
        <v>2</v>
      </c>
      <c r="K31" s="3">
        <v>2</v>
      </c>
      <c r="L31" s="3">
        <f t="shared" si="0"/>
        <v>2.2000000000000002</v>
      </c>
      <c r="M31" s="6" t="str">
        <f t="shared" si="1"/>
        <v>MEDIO</v>
      </c>
      <c r="N31" s="3" t="s">
        <v>36</v>
      </c>
      <c r="O31" s="3" t="s">
        <v>51</v>
      </c>
      <c r="P31" s="3">
        <v>2</v>
      </c>
      <c r="Q31" s="3">
        <f t="shared" si="2"/>
        <v>4.4000000000000004</v>
      </c>
      <c r="R31" s="5" t="str">
        <f t="shared" si="3"/>
        <v>MODERADO</v>
      </c>
    </row>
    <row r="32" spans="1:18" ht="113.25" customHeight="1" x14ac:dyDescent="0.25">
      <c r="A32" s="14"/>
      <c r="B32" s="15"/>
      <c r="C32" s="3" t="s">
        <v>32</v>
      </c>
      <c r="D32" s="3"/>
      <c r="E32" s="3"/>
      <c r="F32" s="3" t="s">
        <v>48</v>
      </c>
      <c r="G32" s="3" t="s">
        <v>49</v>
      </c>
      <c r="H32" s="3" t="s">
        <v>35</v>
      </c>
      <c r="I32" s="3">
        <v>2</v>
      </c>
      <c r="J32" s="3">
        <v>3</v>
      </c>
      <c r="K32" s="3">
        <v>2</v>
      </c>
      <c r="L32" s="3">
        <f t="shared" si="0"/>
        <v>2.5</v>
      </c>
      <c r="M32" s="6" t="str">
        <f t="shared" si="1"/>
        <v>ALTO</v>
      </c>
      <c r="N32" s="3" t="s">
        <v>36</v>
      </c>
      <c r="O32" s="3" t="s">
        <v>98</v>
      </c>
      <c r="P32" s="3">
        <v>2</v>
      </c>
      <c r="Q32" s="3">
        <f t="shared" si="2"/>
        <v>5</v>
      </c>
      <c r="R32" s="5" t="str">
        <f t="shared" si="3"/>
        <v>MODERADO</v>
      </c>
    </row>
    <row r="33" spans="1:18" ht="49.5" customHeight="1" x14ac:dyDescent="0.25">
      <c r="A33" s="14" t="s">
        <v>61</v>
      </c>
      <c r="B33" s="15" t="s">
        <v>62</v>
      </c>
      <c r="C33" s="3" t="s">
        <v>32</v>
      </c>
      <c r="D33" s="3"/>
      <c r="E33" s="3"/>
      <c r="F33" s="3" t="s">
        <v>38</v>
      </c>
      <c r="G33" s="3" t="s">
        <v>34</v>
      </c>
      <c r="H33" s="3" t="s">
        <v>35</v>
      </c>
      <c r="I33" s="3">
        <v>2</v>
      </c>
      <c r="J33" s="3">
        <v>2</v>
      </c>
      <c r="K33" s="3">
        <v>2</v>
      </c>
      <c r="L33" s="3">
        <f t="shared" si="0"/>
        <v>2</v>
      </c>
      <c r="M33" s="6" t="str">
        <f t="shared" si="1"/>
        <v>BAJO</v>
      </c>
      <c r="N33" s="3" t="s">
        <v>36</v>
      </c>
      <c r="O33" s="3" t="s">
        <v>87</v>
      </c>
      <c r="P33" s="3">
        <v>2</v>
      </c>
      <c r="Q33" s="3">
        <f t="shared" si="2"/>
        <v>4</v>
      </c>
      <c r="R33" s="5" t="str">
        <f t="shared" si="3"/>
        <v>MODERADO</v>
      </c>
    </row>
    <row r="34" spans="1:18" ht="60" customHeight="1" x14ac:dyDescent="0.25">
      <c r="A34" s="14"/>
      <c r="B34" s="15"/>
      <c r="C34" s="3" t="s">
        <v>32</v>
      </c>
      <c r="D34" s="3"/>
      <c r="E34" s="3"/>
      <c r="F34" s="3" t="s">
        <v>57</v>
      </c>
      <c r="G34" s="3" t="s">
        <v>34</v>
      </c>
      <c r="H34" s="3" t="s">
        <v>35</v>
      </c>
      <c r="I34" s="3">
        <v>2</v>
      </c>
      <c r="J34" s="3">
        <v>1</v>
      </c>
      <c r="K34" s="3">
        <v>2</v>
      </c>
      <c r="L34" s="3">
        <f t="shared" si="0"/>
        <v>1.5</v>
      </c>
      <c r="M34" s="6" t="str">
        <f t="shared" si="1"/>
        <v>BAJO</v>
      </c>
      <c r="N34" s="3" t="s">
        <v>36</v>
      </c>
      <c r="O34" s="3" t="s">
        <v>94</v>
      </c>
      <c r="P34" s="3">
        <v>3</v>
      </c>
      <c r="Q34" s="3">
        <f t="shared" si="2"/>
        <v>4.5</v>
      </c>
      <c r="R34" s="5" t="str">
        <f t="shared" si="3"/>
        <v>MODERADO</v>
      </c>
    </row>
    <row r="35" spans="1:18" ht="30" x14ac:dyDescent="0.25">
      <c r="A35" s="14"/>
      <c r="B35" s="15"/>
      <c r="C35" s="3" t="s">
        <v>32</v>
      </c>
      <c r="D35" s="3"/>
      <c r="E35" s="3"/>
      <c r="F35" s="2" t="s">
        <v>63</v>
      </c>
      <c r="G35" s="2" t="s">
        <v>40</v>
      </c>
      <c r="H35" s="3" t="s">
        <v>35</v>
      </c>
      <c r="I35" s="3">
        <v>3</v>
      </c>
      <c r="J35" s="3">
        <v>2</v>
      </c>
      <c r="K35" s="3">
        <v>2</v>
      </c>
      <c r="L35" s="3">
        <f t="shared" si="0"/>
        <v>2.2000000000000002</v>
      </c>
      <c r="M35" s="6" t="str">
        <f t="shared" si="1"/>
        <v>MEDIO</v>
      </c>
      <c r="N35" s="3" t="s">
        <v>36</v>
      </c>
      <c r="O35" s="3" t="s">
        <v>99</v>
      </c>
      <c r="P35" s="3">
        <v>2</v>
      </c>
      <c r="Q35" s="3">
        <f t="shared" si="2"/>
        <v>4.4000000000000004</v>
      </c>
      <c r="R35" s="5" t="str">
        <f t="shared" si="3"/>
        <v>MODERADO</v>
      </c>
    </row>
    <row r="36" spans="1:18" ht="78" customHeight="1" x14ac:dyDescent="0.25">
      <c r="A36" s="14"/>
      <c r="B36" s="15"/>
      <c r="C36" s="3" t="s">
        <v>32</v>
      </c>
      <c r="D36" s="3"/>
      <c r="E36" s="3"/>
      <c r="F36" s="2" t="s">
        <v>50</v>
      </c>
      <c r="G36" s="3" t="s">
        <v>40</v>
      </c>
      <c r="H36" s="3" t="s">
        <v>35</v>
      </c>
      <c r="I36" s="3">
        <v>2</v>
      </c>
      <c r="J36" s="3">
        <v>1</v>
      </c>
      <c r="K36" s="3">
        <v>2</v>
      </c>
      <c r="L36" s="3">
        <f t="shared" si="0"/>
        <v>1.5</v>
      </c>
      <c r="M36" s="6" t="str">
        <f t="shared" si="1"/>
        <v>BAJO</v>
      </c>
      <c r="N36" s="3" t="s">
        <v>36</v>
      </c>
      <c r="O36" s="3" t="s">
        <v>99</v>
      </c>
      <c r="P36" s="3">
        <v>2</v>
      </c>
      <c r="Q36" s="3">
        <f t="shared" si="2"/>
        <v>3</v>
      </c>
      <c r="R36" s="5" t="str">
        <f t="shared" si="3"/>
        <v>ACEPTABLE</v>
      </c>
    </row>
    <row r="37" spans="1:18" ht="58.5" customHeight="1" x14ac:dyDescent="0.25">
      <c r="A37" s="14"/>
      <c r="B37" s="15"/>
      <c r="C37" s="3" t="s">
        <v>32</v>
      </c>
      <c r="D37" s="3"/>
      <c r="E37" s="3"/>
      <c r="F37" s="2" t="s">
        <v>64</v>
      </c>
      <c r="G37" s="3" t="s">
        <v>65</v>
      </c>
      <c r="H37" s="3" t="s">
        <v>35</v>
      </c>
      <c r="I37" s="3">
        <v>1</v>
      </c>
      <c r="J37" s="3">
        <v>3</v>
      </c>
      <c r="K37" s="3">
        <v>2</v>
      </c>
      <c r="L37" s="3">
        <f t="shared" si="0"/>
        <v>2.2999999999999998</v>
      </c>
      <c r="M37" s="6" t="str">
        <f t="shared" si="1"/>
        <v>MEDIO</v>
      </c>
      <c r="N37" s="3" t="s">
        <v>36</v>
      </c>
      <c r="O37" s="3" t="s">
        <v>99</v>
      </c>
      <c r="P37" s="3">
        <v>2</v>
      </c>
      <c r="Q37" s="3">
        <f t="shared" si="2"/>
        <v>4.5999999999999996</v>
      </c>
      <c r="R37" s="5" t="str">
        <f t="shared" si="3"/>
        <v>MODERADO</v>
      </c>
    </row>
    <row r="38" spans="1:18" ht="30" x14ac:dyDescent="0.25">
      <c r="A38" s="14" t="s">
        <v>103</v>
      </c>
      <c r="B38" s="15" t="s">
        <v>66</v>
      </c>
      <c r="C38" s="3"/>
      <c r="D38" s="3" t="s">
        <v>32</v>
      </c>
      <c r="E38" s="3"/>
      <c r="F38" s="3" t="s">
        <v>57</v>
      </c>
      <c r="G38" s="3" t="s">
        <v>34</v>
      </c>
      <c r="H38" s="3" t="s">
        <v>35</v>
      </c>
      <c r="I38" s="3">
        <v>2</v>
      </c>
      <c r="J38" s="3">
        <v>2</v>
      </c>
      <c r="K38" s="3">
        <v>2</v>
      </c>
      <c r="L38" s="3">
        <f t="shared" si="0"/>
        <v>2</v>
      </c>
      <c r="M38" s="6" t="str">
        <f t="shared" si="1"/>
        <v>BAJO</v>
      </c>
      <c r="N38" s="3" t="s">
        <v>36</v>
      </c>
      <c r="O38" s="3" t="s">
        <v>94</v>
      </c>
      <c r="P38" s="3">
        <v>3</v>
      </c>
      <c r="Q38" s="3">
        <f t="shared" si="2"/>
        <v>6</v>
      </c>
      <c r="R38" s="5" t="str">
        <f t="shared" si="3"/>
        <v>SIGNIFICATIVO</v>
      </c>
    </row>
    <row r="39" spans="1:18" ht="37.5" customHeight="1" x14ac:dyDescent="0.25">
      <c r="A39" s="14"/>
      <c r="B39" s="15"/>
      <c r="C39" s="3"/>
      <c r="D39" s="3" t="s">
        <v>32</v>
      </c>
      <c r="E39" s="3"/>
      <c r="F39" s="3" t="s">
        <v>38</v>
      </c>
      <c r="G39" s="3" t="s">
        <v>34</v>
      </c>
      <c r="H39" s="3" t="s">
        <v>35</v>
      </c>
      <c r="I39" s="3">
        <v>2</v>
      </c>
      <c r="J39" s="3">
        <v>1</v>
      </c>
      <c r="K39" s="3">
        <v>2</v>
      </c>
      <c r="L39" s="3">
        <f t="shared" si="0"/>
        <v>1.5</v>
      </c>
      <c r="M39" s="6" t="str">
        <f t="shared" si="1"/>
        <v>BAJO</v>
      </c>
      <c r="N39" s="3" t="s">
        <v>36</v>
      </c>
      <c r="O39" s="3" t="s">
        <v>67</v>
      </c>
      <c r="P39" s="3">
        <v>2</v>
      </c>
      <c r="Q39" s="3">
        <f t="shared" si="2"/>
        <v>3</v>
      </c>
      <c r="R39" s="5" t="str">
        <f t="shared" si="3"/>
        <v>ACEPTABLE</v>
      </c>
    </row>
    <row r="40" spans="1:18" ht="37.5" customHeight="1" x14ac:dyDescent="0.25">
      <c r="A40" s="14"/>
      <c r="B40" s="15"/>
      <c r="C40" s="3"/>
      <c r="D40" s="3" t="s">
        <v>32</v>
      </c>
      <c r="E40" s="3"/>
      <c r="F40" s="3" t="s">
        <v>33</v>
      </c>
      <c r="G40" s="3" t="s">
        <v>34</v>
      </c>
      <c r="H40" s="3" t="s">
        <v>35</v>
      </c>
      <c r="I40" s="3">
        <v>2</v>
      </c>
      <c r="J40" s="3">
        <v>2</v>
      </c>
      <c r="K40" s="3">
        <v>2</v>
      </c>
      <c r="L40" s="3">
        <f t="shared" si="0"/>
        <v>2</v>
      </c>
      <c r="M40" s="6" t="str">
        <f t="shared" si="1"/>
        <v>BAJO</v>
      </c>
      <c r="N40" s="3" t="s">
        <v>36</v>
      </c>
      <c r="O40" s="3" t="s">
        <v>68</v>
      </c>
      <c r="P40" s="3">
        <v>2</v>
      </c>
      <c r="Q40" s="3">
        <f t="shared" si="2"/>
        <v>4</v>
      </c>
      <c r="R40" s="5" t="str">
        <f t="shared" si="3"/>
        <v>MODERADO</v>
      </c>
    </row>
    <row r="41" spans="1:18" ht="67.5" customHeight="1" x14ac:dyDescent="0.25">
      <c r="A41" s="14"/>
      <c r="B41" s="15"/>
      <c r="C41" s="3"/>
      <c r="D41" s="3" t="s">
        <v>32</v>
      </c>
      <c r="E41" s="3"/>
      <c r="F41" s="2" t="s">
        <v>50</v>
      </c>
      <c r="G41" s="3" t="s">
        <v>40</v>
      </c>
      <c r="H41" s="3" t="s">
        <v>35</v>
      </c>
      <c r="I41" s="3">
        <v>2</v>
      </c>
      <c r="J41" s="3">
        <v>2</v>
      </c>
      <c r="K41" s="3">
        <v>2</v>
      </c>
      <c r="L41" s="3">
        <f t="shared" si="0"/>
        <v>2</v>
      </c>
      <c r="M41" s="6" t="str">
        <f t="shared" si="1"/>
        <v>BAJO</v>
      </c>
      <c r="N41" s="3" t="s">
        <v>36</v>
      </c>
      <c r="O41" s="3" t="s">
        <v>96</v>
      </c>
      <c r="P41" s="3">
        <v>1</v>
      </c>
      <c r="Q41" s="3">
        <f t="shared" si="2"/>
        <v>2</v>
      </c>
      <c r="R41" s="5" t="str">
        <f t="shared" si="3"/>
        <v>ACEPTABLE</v>
      </c>
    </row>
    <row r="42" spans="1:18" ht="35.25" customHeight="1" x14ac:dyDescent="0.25">
      <c r="A42" s="14"/>
      <c r="B42" s="15"/>
      <c r="C42" s="3"/>
      <c r="D42" s="3" t="s">
        <v>32</v>
      </c>
      <c r="E42" s="3"/>
      <c r="F42" s="2" t="s">
        <v>69</v>
      </c>
      <c r="G42" s="3" t="s">
        <v>65</v>
      </c>
      <c r="H42" s="3" t="s">
        <v>35</v>
      </c>
      <c r="I42" s="3">
        <v>3</v>
      </c>
      <c r="J42" s="3">
        <v>2</v>
      </c>
      <c r="K42" s="3">
        <v>2</v>
      </c>
      <c r="L42" s="3">
        <f t="shared" si="0"/>
        <v>2.2000000000000002</v>
      </c>
      <c r="M42" s="6" t="str">
        <f t="shared" si="1"/>
        <v>MEDIO</v>
      </c>
      <c r="N42" s="3" t="s">
        <v>36</v>
      </c>
      <c r="O42" s="3" t="s">
        <v>100</v>
      </c>
      <c r="P42" s="3">
        <v>1</v>
      </c>
      <c r="Q42" s="3">
        <f t="shared" si="2"/>
        <v>2.2000000000000002</v>
      </c>
      <c r="R42" s="5" t="str">
        <f t="shared" si="3"/>
        <v>ACEPTABLE</v>
      </c>
    </row>
    <row r="43" spans="1:18" ht="21" customHeight="1" x14ac:dyDescent="0.25">
      <c r="A43" s="14"/>
      <c r="B43" s="15"/>
      <c r="C43" s="3"/>
      <c r="D43" s="3" t="s">
        <v>32</v>
      </c>
      <c r="E43" s="3"/>
      <c r="F43" s="2" t="s">
        <v>70</v>
      </c>
      <c r="G43" s="3" t="s">
        <v>71</v>
      </c>
      <c r="H43" s="3" t="s">
        <v>35</v>
      </c>
      <c r="I43" s="3">
        <v>2</v>
      </c>
      <c r="J43" s="3">
        <v>2</v>
      </c>
      <c r="K43" s="3">
        <v>1</v>
      </c>
      <c r="L43" s="3">
        <f t="shared" si="0"/>
        <v>1.7</v>
      </c>
      <c r="M43" s="6" t="str">
        <f t="shared" si="1"/>
        <v>BAJO</v>
      </c>
      <c r="N43" s="3" t="s">
        <v>36</v>
      </c>
      <c r="O43" s="3" t="s">
        <v>94</v>
      </c>
      <c r="P43" s="3">
        <v>2</v>
      </c>
      <c r="Q43" s="3">
        <f t="shared" si="2"/>
        <v>3.4</v>
      </c>
      <c r="R43" s="5" t="str">
        <f t="shared" si="3"/>
        <v>MODERADO</v>
      </c>
    </row>
    <row r="44" spans="1:18" ht="30" x14ac:dyDescent="0.25">
      <c r="A44" s="14"/>
      <c r="B44" s="15" t="s">
        <v>72</v>
      </c>
      <c r="C44" s="3"/>
      <c r="D44" s="3" t="s">
        <v>32</v>
      </c>
      <c r="E44" s="3"/>
      <c r="F44" s="3" t="s">
        <v>57</v>
      </c>
      <c r="G44" s="3" t="s">
        <v>34</v>
      </c>
      <c r="H44" s="3" t="s">
        <v>35</v>
      </c>
      <c r="I44" s="3">
        <v>2</v>
      </c>
      <c r="J44" s="3">
        <v>1</v>
      </c>
      <c r="K44" s="3">
        <v>2</v>
      </c>
      <c r="L44" s="3">
        <f t="shared" si="0"/>
        <v>1.5</v>
      </c>
      <c r="M44" s="6" t="str">
        <f t="shared" si="1"/>
        <v>BAJO</v>
      </c>
      <c r="N44" s="3" t="s">
        <v>36</v>
      </c>
      <c r="O44" s="8" t="s">
        <v>94</v>
      </c>
      <c r="P44" s="3">
        <v>3</v>
      </c>
      <c r="Q44" s="3">
        <f t="shared" si="2"/>
        <v>4.5</v>
      </c>
      <c r="R44" s="5" t="str">
        <f t="shared" si="3"/>
        <v>MODERADO</v>
      </c>
    </row>
    <row r="45" spans="1:18" ht="30" x14ac:dyDescent="0.25">
      <c r="A45" s="14"/>
      <c r="B45" s="15"/>
      <c r="C45" s="3"/>
      <c r="D45" s="3" t="s">
        <v>32</v>
      </c>
      <c r="E45" s="3"/>
      <c r="F45" s="3" t="s">
        <v>38</v>
      </c>
      <c r="G45" s="3" t="s">
        <v>34</v>
      </c>
      <c r="H45" s="3" t="s">
        <v>35</v>
      </c>
      <c r="I45" s="3">
        <v>2</v>
      </c>
      <c r="J45" s="3">
        <v>1</v>
      </c>
      <c r="K45" s="3">
        <v>2</v>
      </c>
      <c r="L45" s="3">
        <f t="shared" si="0"/>
        <v>1.5</v>
      </c>
      <c r="M45" s="6" t="str">
        <f t="shared" si="1"/>
        <v>BAJO</v>
      </c>
      <c r="N45" s="3" t="s">
        <v>36</v>
      </c>
      <c r="O45" s="8" t="s">
        <v>94</v>
      </c>
      <c r="P45" s="3">
        <v>3</v>
      </c>
      <c r="Q45" s="3">
        <f t="shared" si="2"/>
        <v>4.5</v>
      </c>
      <c r="R45" s="5" t="str">
        <f t="shared" si="3"/>
        <v>MODERADO</v>
      </c>
    </row>
    <row r="46" spans="1:18" ht="145.5" customHeight="1" x14ac:dyDescent="0.25">
      <c r="A46" s="14"/>
      <c r="B46" s="15"/>
      <c r="C46" s="3"/>
      <c r="D46" s="3" t="s">
        <v>32</v>
      </c>
      <c r="E46" s="3"/>
      <c r="F46" s="2" t="s">
        <v>73</v>
      </c>
      <c r="G46" s="2" t="s">
        <v>40</v>
      </c>
      <c r="H46" s="3" t="s">
        <v>35</v>
      </c>
      <c r="I46" s="3">
        <v>1</v>
      </c>
      <c r="J46" s="3">
        <v>1</v>
      </c>
      <c r="K46" s="3">
        <v>2</v>
      </c>
      <c r="L46" s="3">
        <f t="shared" si="0"/>
        <v>1.2999999999999998</v>
      </c>
      <c r="M46" s="6" t="str">
        <f t="shared" si="1"/>
        <v>BAJO</v>
      </c>
      <c r="N46" s="3" t="s">
        <v>36</v>
      </c>
      <c r="O46" s="8" t="s">
        <v>94</v>
      </c>
      <c r="P46" s="3">
        <v>3</v>
      </c>
      <c r="Q46" s="3">
        <f t="shared" si="2"/>
        <v>3.8999999999999995</v>
      </c>
      <c r="R46" s="5" t="str">
        <f t="shared" si="3"/>
        <v>MODERADO</v>
      </c>
    </row>
    <row r="47" spans="1:18" ht="57" customHeight="1" x14ac:dyDescent="0.25">
      <c r="A47" s="14"/>
      <c r="B47" s="15"/>
      <c r="C47" s="3"/>
      <c r="D47" s="3" t="s">
        <v>32</v>
      </c>
      <c r="E47" s="3"/>
      <c r="F47" s="2" t="s">
        <v>74</v>
      </c>
      <c r="G47" s="3" t="s">
        <v>49</v>
      </c>
      <c r="H47" s="3" t="s">
        <v>35</v>
      </c>
      <c r="I47" s="3">
        <v>3</v>
      </c>
      <c r="J47" s="3">
        <v>3</v>
      </c>
      <c r="K47" s="3">
        <v>2</v>
      </c>
      <c r="L47" s="3">
        <f t="shared" si="0"/>
        <v>2.7</v>
      </c>
      <c r="M47" s="6" t="str">
        <f t="shared" si="1"/>
        <v>ALTO</v>
      </c>
      <c r="N47" s="3" t="s">
        <v>36</v>
      </c>
      <c r="O47" s="3" t="s">
        <v>75</v>
      </c>
      <c r="P47" s="3">
        <v>2</v>
      </c>
      <c r="Q47" s="3">
        <f t="shared" si="2"/>
        <v>5.4</v>
      </c>
      <c r="R47" s="5" t="str">
        <f t="shared" si="3"/>
        <v>MODERADO</v>
      </c>
    </row>
    <row r="48" spans="1:18" ht="43.5" customHeight="1" x14ac:dyDescent="0.25">
      <c r="A48" s="14"/>
      <c r="B48" s="15" t="s">
        <v>76</v>
      </c>
      <c r="C48" s="3"/>
      <c r="D48" s="3"/>
      <c r="E48" s="3" t="s">
        <v>32</v>
      </c>
      <c r="F48" s="2" t="s">
        <v>77</v>
      </c>
      <c r="G48" s="3" t="s">
        <v>78</v>
      </c>
      <c r="H48" s="3" t="s">
        <v>35</v>
      </c>
      <c r="I48" s="3">
        <v>3</v>
      </c>
      <c r="J48" s="3">
        <v>2</v>
      </c>
      <c r="K48" s="3">
        <v>2</v>
      </c>
      <c r="L48" s="3">
        <f t="shared" si="0"/>
        <v>2.2000000000000002</v>
      </c>
      <c r="M48" s="6" t="str">
        <f t="shared" si="1"/>
        <v>MEDIO</v>
      </c>
      <c r="N48" s="3" t="s">
        <v>36</v>
      </c>
      <c r="O48" s="3" t="s">
        <v>94</v>
      </c>
      <c r="P48" s="3">
        <v>3</v>
      </c>
      <c r="Q48" s="3">
        <f t="shared" si="2"/>
        <v>6.6000000000000005</v>
      </c>
      <c r="R48" s="5" t="str">
        <f t="shared" si="3"/>
        <v>SIGNIFICATIVO</v>
      </c>
    </row>
    <row r="49" spans="1:18" ht="52.5" customHeight="1" x14ac:dyDescent="0.25">
      <c r="A49" s="14"/>
      <c r="B49" s="15"/>
      <c r="C49" s="3"/>
      <c r="D49" s="3" t="s">
        <v>32</v>
      </c>
      <c r="E49" s="3"/>
      <c r="F49" s="2" t="s">
        <v>74</v>
      </c>
      <c r="G49" s="3" t="s">
        <v>49</v>
      </c>
      <c r="H49" s="3" t="s">
        <v>35</v>
      </c>
      <c r="I49" s="3">
        <v>3</v>
      </c>
      <c r="J49" s="3">
        <v>3</v>
      </c>
      <c r="K49" s="3">
        <v>2</v>
      </c>
      <c r="L49" s="3">
        <f t="shared" ref="L49" si="4">(0.2*I49)+(0.5*J49)+(0.3*K49)</f>
        <v>2.7</v>
      </c>
      <c r="M49" s="6" t="str">
        <f t="shared" ref="M49:M50" si="5">(IF(L49&lt;=2,"BAJO",IF(AND(L49&gt;2,L49&lt;2.5),"MEDIO",IF(AND(L49&gt;=2.5),"ALTO"))))</f>
        <v>ALTO</v>
      </c>
      <c r="N49" s="3" t="s">
        <v>36</v>
      </c>
      <c r="O49" s="3" t="s">
        <v>75</v>
      </c>
      <c r="P49" s="3">
        <v>2</v>
      </c>
      <c r="Q49" s="3">
        <f t="shared" ref="Q49" si="6">P49*L49</f>
        <v>5.4</v>
      </c>
      <c r="R49" s="5" t="str">
        <f t="shared" ref="R49" si="7">IF(Q49&lt;=3,"ACEPTABLE",IF(AND(Q49&gt;3,Q49&lt;6),"MODERADO",IF(AND(Q49&gt;=6),"SIGNIFICATIVO")))</f>
        <v>MODERADO</v>
      </c>
    </row>
    <row r="50" spans="1:18" ht="42" customHeight="1" x14ac:dyDescent="0.25">
      <c r="A50" s="14"/>
      <c r="B50" s="2" t="s">
        <v>79</v>
      </c>
      <c r="C50" s="2" t="s">
        <v>32</v>
      </c>
      <c r="D50" s="3"/>
      <c r="E50" s="3"/>
      <c r="F50" s="2" t="s">
        <v>80</v>
      </c>
      <c r="G50" s="2" t="s">
        <v>81</v>
      </c>
      <c r="H50" s="3" t="s">
        <v>35</v>
      </c>
      <c r="I50" s="3">
        <v>2</v>
      </c>
      <c r="J50" s="3">
        <v>2</v>
      </c>
      <c r="K50" s="3">
        <v>2</v>
      </c>
      <c r="L50" s="3">
        <f t="shared" si="0"/>
        <v>2</v>
      </c>
      <c r="M50" s="6" t="str">
        <f t="shared" si="5"/>
        <v>BAJO</v>
      </c>
      <c r="N50" s="3" t="s">
        <v>36</v>
      </c>
      <c r="O50" s="3" t="s">
        <v>101</v>
      </c>
      <c r="P50" s="3">
        <v>2</v>
      </c>
      <c r="Q50" s="3">
        <f t="shared" si="2"/>
        <v>4</v>
      </c>
      <c r="R50" s="5" t="str">
        <f t="shared" si="3"/>
        <v>MODERADO</v>
      </c>
    </row>
    <row r="51" spans="1:18" ht="52.5" customHeight="1" x14ac:dyDescent="0.25">
      <c r="A51" s="14"/>
      <c r="B51" s="15" t="s">
        <v>82</v>
      </c>
      <c r="C51" s="3" t="s">
        <v>32</v>
      </c>
      <c r="D51" s="3"/>
      <c r="E51" s="3"/>
      <c r="F51" s="3" t="s">
        <v>41</v>
      </c>
      <c r="G51" s="3" t="s">
        <v>83</v>
      </c>
      <c r="H51" s="3" t="s">
        <v>35</v>
      </c>
      <c r="I51" s="3">
        <v>3</v>
      </c>
      <c r="J51" s="3">
        <v>2</v>
      </c>
      <c r="K51" s="3">
        <v>2</v>
      </c>
      <c r="L51" s="3">
        <f t="shared" si="0"/>
        <v>2.2000000000000002</v>
      </c>
      <c r="M51" s="4" t="str">
        <f t="shared" si="1"/>
        <v>MEDIO</v>
      </c>
      <c r="N51" s="3" t="s">
        <v>36</v>
      </c>
      <c r="O51" s="3" t="s">
        <v>84</v>
      </c>
      <c r="P51" s="3">
        <v>2</v>
      </c>
      <c r="Q51" s="3">
        <f t="shared" si="2"/>
        <v>4.4000000000000004</v>
      </c>
      <c r="R51" s="5" t="str">
        <f t="shared" si="3"/>
        <v>MODERADO</v>
      </c>
    </row>
    <row r="52" spans="1:18" ht="51" customHeight="1" x14ac:dyDescent="0.25">
      <c r="A52" s="14"/>
      <c r="B52" s="15"/>
      <c r="C52" s="3"/>
      <c r="D52" s="3" t="s">
        <v>32</v>
      </c>
      <c r="E52" s="3"/>
      <c r="F52" s="3" t="s">
        <v>48</v>
      </c>
      <c r="G52" s="3" t="s">
        <v>49</v>
      </c>
      <c r="H52" s="3" t="s">
        <v>35</v>
      </c>
      <c r="I52" s="3">
        <v>2</v>
      </c>
      <c r="J52" s="3">
        <v>2</v>
      </c>
      <c r="K52" s="3">
        <v>2</v>
      </c>
      <c r="L52" s="3">
        <f t="shared" si="0"/>
        <v>2</v>
      </c>
      <c r="M52" s="4" t="str">
        <f t="shared" si="1"/>
        <v>BAJO</v>
      </c>
      <c r="N52" s="3" t="s">
        <v>36</v>
      </c>
      <c r="O52" s="3" t="s">
        <v>84</v>
      </c>
      <c r="P52" s="3">
        <v>2</v>
      </c>
      <c r="Q52" s="3">
        <f t="shared" si="2"/>
        <v>4</v>
      </c>
      <c r="R52" s="5" t="str">
        <f t="shared" si="3"/>
        <v>MODERADO</v>
      </c>
    </row>
    <row r="53" spans="1:18" ht="30" x14ac:dyDescent="0.25">
      <c r="A53" s="14"/>
      <c r="B53" s="15"/>
      <c r="C53" s="3" t="s">
        <v>32</v>
      </c>
      <c r="D53" s="3"/>
      <c r="E53" s="3"/>
      <c r="F53" s="3" t="s">
        <v>33</v>
      </c>
      <c r="G53" s="3" t="s">
        <v>34</v>
      </c>
      <c r="H53" s="3" t="s">
        <v>35</v>
      </c>
      <c r="I53" s="3">
        <v>3</v>
      </c>
      <c r="J53" s="3">
        <v>3</v>
      </c>
      <c r="K53" s="3">
        <v>2</v>
      </c>
      <c r="L53" s="3">
        <f t="shared" si="0"/>
        <v>2.7</v>
      </c>
      <c r="M53" s="4" t="str">
        <f t="shared" si="1"/>
        <v>ALTO</v>
      </c>
      <c r="N53" s="3" t="s">
        <v>36</v>
      </c>
      <c r="O53" s="3" t="s">
        <v>84</v>
      </c>
      <c r="P53" s="3">
        <v>2</v>
      </c>
      <c r="Q53" s="3">
        <f t="shared" si="2"/>
        <v>5.4</v>
      </c>
      <c r="R53" s="5" t="str">
        <f t="shared" si="3"/>
        <v>MODERADO</v>
      </c>
    </row>
    <row r="54" spans="1:18" ht="55.5" customHeight="1" x14ac:dyDescent="0.25">
      <c r="A54" s="14"/>
      <c r="B54" s="15"/>
      <c r="C54" s="3" t="s">
        <v>32</v>
      </c>
      <c r="D54" s="3"/>
      <c r="E54" s="3"/>
      <c r="F54" s="3" t="s">
        <v>57</v>
      </c>
      <c r="G54" s="3" t="s">
        <v>34</v>
      </c>
      <c r="H54" s="3" t="s">
        <v>35</v>
      </c>
      <c r="I54" s="3">
        <v>1</v>
      </c>
      <c r="J54" s="3">
        <v>2</v>
      </c>
      <c r="K54" s="3">
        <v>2</v>
      </c>
      <c r="L54" s="3">
        <f t="shared" si="0"/>
        <v>1.7999999999999998</v>
      </c>
      <c r="M54" s="4" t="str">
        <f t="shared" si="1"/>
        <v>BAJO</v>
      </c>
      <c r="N54" s="3" t="s">
        <v>36</v>
      </c>
      <c r="O54" s="3" t="s">
        <v>84</v>
      </c>
      <c r="P54" s="3">
        <v>1</v>
      </c>
      <c r="Q54" s="3">
        <f t="shared" si="2"/>
        <v>1.7999999999999998</v>
      </c>
      <c r="R54" s="5" t="str">
        <f t="shared" si="3"/>
        <v>ACEPTABLE</v>
      </c>
    </row>
    <row r="55" spans="1:18" ht="39" customHeight="1" x14ac:dyDescent="0.25">
      <c r="A55" s="14"/>
      <c r="B55" s="15"/>
      <c r="C55" s="3" t="s">
        <v>32</v>
      </c>
      <c r="D55" s="3"/>
      <c r="E55" s="3"/>
      <c r="F55" s="3" t="s">
        <v>85</v>
      </c>
      <c r="G55" s="3" t="s">
        <v>34</v>
      </c>
      <c r="H55" s="3" t="s">
        <v>35</v>
      </c>
      <c r="I55" s="3">
        <v>2</v>
      </c>
      <c r="J55" s="3">
        <v>2</v>
      </c>
      <c r="K55" s="3">
        <v>2</v>
      </c>
      <c r="L55" s="3">
        <f t="shared" si="0"/>
        <v>2</v>
      </c>
      <c r="M55" s="4" t="str">
        <f t="shared" si="1"/>
        <v>BAJO</v>
      </c>
      <c r="N55" s="3" t="s">
        <v>36</v>
      </c>
      <c r="O55" s="3" t="s">
        <v>94</v>
      </c>
      <c r="P55" s="3">
        <v>1</v>
      </c>
      <c r="Q55" s="3">
        <f t="shared" si="2"/>
        <v>2</v>
      </c>
      <c r="R55" s="5" t="str">
        <f t="shared" si="3"/>
        <v>ACEPTABLE</v>
      </c>
    </row>
    <row r="56" spans="1:18" ht="33.75" customHeight="1" x14ac:dyDescent="0.25">
      <c r="A56" s="14"/>
      <c r="B56" s="15"/>
      <c r="C56" s="3" t="s">
        <v>32</v>
      </c>
      <c r="D56" s="3"/>
      <c r="E56" s="3"/>
      <c r="F56" s="3" t="s">
        <v>44</v>
      </c>
      <c r="G56" s="3" t="s">
        <v>45</v>
      </c>
      <c r="H56" s="3" t="s">
        <v>35</v>
      </c>
      <c r="I56" s="3">
        <v>2</v>
      </c>
      <c r="J56" s="3">
        <v>1</v>
      </c>
      <c r="K56" s="3">
        <v>2</v>
      </c>
      <c r="L56" s="3">
        <f t="shared" si="0"/>
        <v>1.5</v>
      </c>
      <c r="M56" s="4" t="str">
        <f t="shared" si="1"/>
        <v>BAJO</v>
      </c>
      <c r="N56" s="3" t="s">
        <v>36</v>
      </c>
      <c r="O56" s="3" t="s">
        <v>94</v>
      </c>
      <c r="P56" s="3">
        <v>3</v>
      </c>
      <c r="Q56" s="3">
        <f t="shared" si="2"/>
        <v>4.5</v>
      </c>
      <c r="R56" s="5" t="str">
        <f t="shared" si="3"/>
        <v>MODERADO</v>
      </c>
    </row>
    <row r="57" spans="1:18" ht="30" x14ac:dyDescent="0.25">
      <c r="A57" s="14"/>
      <c r="B57" s="15"/>
      <c r="C57" s="3" t="s">
        <v>32</v>
      </c>
      <c r="D57" s="3"/>
      <c r="E57" s="3"/>
      <c r="F57" s="3" t="s">
        <v>60</v>
      </c>
      <c r="G57" s="3" t="s">
        <v>40</v>
      </c>
      <c r="H57" s="3" t="s">
        <v>35</v>
      </c>
      <c r="I57" s="3">
        <v>3</v>
      </c>
      <c r="J57" s="3">
        <v>2</v>
      </c>
      <c r="K57" s="3">
        <v>2</v>
      </c>
      <c r="L57" s="3">
        <f t="shared" si="0"/>
        <v>2.2000000000000002</v>
      </c>
      <c r="M57" s="4" t="str">
        <f t="shared" si="1"/>
        <v>MEDIO</v>
      </c>
      <c r="N57" s="3" t="s">
        <v>36</v>
      </c>
      <c r="O57" s="3" t="s">
        <v>84</v>
      </c>
      <c r="P57" s="3">
        <v>2</v>
      </c>
      <c r="Q57" s="3">
        <f t="shared" si="2"/>
        <v>4.4000000000000004</v>
      </c>
      <c r="R57" s="5" t="str">
        <f t="shared" si="3"/>
        <v>MODERADO</v>
      </c>
    </row>
    <row r="58" spans="1:18" ht="52.5" customHeight="1" x14ac:dyDescent="0.25">
      <c r="A58" s="14"/>
      <c r="B58" s="15" t="s">
        <v>86</v>
      </c>
      <c r="C58" s="3" t="s">
        <v>32</v>
      </c>
      <c r="D58" s="3"/>
      <c r="E58" s="3"/>
      <c r="F58" s="3" t="s">
        <v>38</v>
      </c>
      <c r="G58" s="3" t="s">
        <v>34</v>
      </c>
      <c r="H58" s="3" t="s">
        <v>35</v>
      </c>
      <c r="I58" s="3">
        <v>2</v>
      </c>
      <c r="J58" s="3">
        <v>2</v>
      </c>
      <c r="K58" s="3">
        <v>2</v>
      </c>
      <c r="L58" s="3">
        <f t="shared" si="0"/>
        <v>2</v>
      </c>
      <c r="M58" s="6" t="str">
        <f t="shared" si="1"/>
        <v>BAJO</v>
      </c>
      <c r="N58" s="3" t="s">
        <v>36</v>
      </c>
      <c r="O58" s="3" t="s">
        <v>67</v>
      </c>
      <c r="P58" s="3">
        <v>2</v>
      </c>
      <c r="Q58" s="3">
        <f t="shared" si="2"/>
        <v>4</v>
      </c>
      <c r="R58" s="5" t="str">
        <f t="shared" si="3"/>
        <v>MODERADO</v>
      </c>
    </row>
    <row r="59" spans="1:18" ht="142.5" customHeight="1" x14ac:dyDescent="0.25">
      <c r="A59" s="14"/>
      <c r="B59" s="15"/>
      <c r="C59" s="3" t="s">
        <v>32</v>
      </c>
      <c r="D59" s="3"/>
      <c r="E59" s="3"/>
      <c r="F59" s="2" t="s">
        <v>73</v>
      </c>
      <c r="G59" s="2" t="s">
        <v>40</v>
      </c>
      <c r="H59" s="3" t="s">
        <v>35</v>
      </c>
      <c r="I59" s="3">
        <v>3</v>
      </c>
      <c r="J59" s="3">
        <v>3</v>
      </c>
      <c r="K59" s="3">
        <v>2</v>
      </c>
      <c r="L59" s="3">
        <f t="shared" si="0"/>
        <v>2.7</v>
      </c>
      <c r="M59" s="6" t="str">
        <f t="shared" si="1"/>
        <v>ALTO</v>
      </c>
      <c r="N59" s="3" t="s">
        <v>36</v>
      </c>
      <c r="O59" s="3" t="s">
        <v>94</v>
      </c>
      <c r="P59" s="3">
        <v>3</v>
      </c>
      <c r="Q59" s="3">
        <f t="shared" si="2"/>
        <v>8.1000000000000014</v>
      </c>
      <c r="R59" s="5" t="str">
        <f t="shared" si="3"/>
        <v>SIGNIFICATIVO</v>
      </c>
    </row>
    <row r="60" spans="1:18" ht="66" customHeight="1" x14ac:dyDescent="0.25">
      <c r="A60" s="14"/>
      <c r="B60" s="15"/>
      <c r="C60" s="3" t="s">
        <v>32</v>
      </c>
      <c r="D60" s="3"/>
      <c r="E60" s="3"/>
      <c r="F60" s="2" t="s">
        <v>50</v>
      </c>
      <c r="G60" s="3" t="s">
        <v>40</v>
      </c>
      <c r="H60" s="3" t="s">
        <v>35</v>
      </c>
      <c r="I60" s="3">
        <v>1</v>
      </c>
      <c r="J60" s="3">
        <v>2</v>
      </c>
      <c r="K60" s="3">
        <v>2</v>
      </c>
      <c r="L60" s="3">
        <f t="shared" si="0"/>
        <v>1.7999999999999998</v>
      </c>
      <c r="M60" s="6" t="str">
        <f t="shared" si="1"/>
        <v>BAJO</v>
      </c>
      <c r="N60" s="3" t="s">
        <v>36</v>
      </c>
      <c r="O60" s="3" t="s">
        <v>94</v>
      </c>
      <c r="P60" s="3">
        <v>3</v>
      </c>
      <c r="Q60" s="3">
        <f t="shared" si="2"/>
        <v>5.3999999999999995</v>
      </c>
      <c r="R60" s="5" t="str">
        <f t="shared" si="3"/>
        <v>MODERADO</v>
      </c>
    </row>
  </sheetData>
  <mergeCells count="35">
    <mergeCell ref="A5:B5"/>
    <mergeCell ref="C5:R5"/>
    <mergeCell ref="A1:A2"/>
    <mergeCell ref="C1:P1"/>
    <mergeCell ref="C2:P2"/>
    <mergeCell ref="A4:B4"/>
    <mergeCell ref="C4:R4"/>
    <mergeCell ref="A3:Q3"/>
    <mergeCell ref="R7:R8"/>
    <mergeCell ref="A9:A22"/>
    <mergeCell ref="B9:B13"/>
    <mergeCell ref="B14:B16"/>
    <mergeCell ref="B17:B21"/>
    <mergeCell ref="A7:A8"/>
    <mergeCell ref="B7:B8"/>
    <mergeCell ref="C7:E7"/>
    <mergeCell ref="F7:F8"/>
    <mergeCell ref="G7:G8"/>
    <mergeCell ref="H7:M7"/>
    <mergeCell ref="A6:R6"/>
    <mergeCell ref="A38:A60"/>
    <mergeCell ref="B38:B43"/>
    <mergeCell ref="B44:B47"/>
    <mergeCell ref="B48:B49"/>
    <mergeCell ref="B51:B57"/>
    <mergeCell ref="B58:B60"/>
    <mergeCell ref="A23:A27"/>
    <mergeCell ref="B23:B27"/>
    <mergeCell ref="A28:A32"/>
    <mergeCell ref="B28:B32"/>
    <mergeCell ref="A33:A37"/>
    <mergeCell ref="B33:B37"/>
    <mergeCell ref="N7:N8"/>
    <mergeCell ref="O7:O8"/>
    <mergeCell ref="P7:Q7"/>
  </mergeCells>
  <conditionalFormatting sqref="M27:M48">
    <cfRule type="containsText" dxfId="146" priority="7" operator="containsText" text="BAJO">
      <formula>NOT(ISERROR(SEARCH("BAJO",M27)))</formula>
    </cfRule>
    <cfRule type="containsText" dxfId="145" priority="8" operator="containsText" text="MEDIO">
      <formula>NOT(ISERROR(SEARCH("MEDIO",M27)))</formula>
    </cfRule>
    <cfRule type="containsText" dxfId="144" priority="9" operator="containsText" text="ALTO">
      <formula>NOT(ISERROR(SEARCH("ALTO",M27)))</formula>
    </cfRule>
  </conditionalFormatting>
  <conditionalFormatting sqref="R28:R48">
    <cfRule type="containsText" dxfId="143" priority="10" operator="containsText" text="MODERADO">
      <formula>NOT(ISERROR(SEARCH("MODERADO",R28)))</formula>
    </cfRule>
    <cfRule type="containsText" dxfId="142" priority="10" operator="containsText" text="ACEPTABLE">
      <formula>NOT(ISERROR(SEARCH("ACEPTABLE",R28)))</formula>
    </cfRule>
    <cfRule type="containsText" dxfId="141" priority="10" operator="containsText" text="SIGNIFICATIVO">
      <formula>NOT(ISERROR(SEARCH("SIGNIFICATIVO",R28)))</formula>
    </cfRule>
  </conditionalFormatting>
  <conditionalFormatting sqref="M23:M26">
    <cfRule type="containsText" dxfId="140" priority="160" operator="containsText" text="BAJO">
      <formula>NOT(ISERROR(SEARCH("BAJO",M23)))</formula>
    </cfRule>
    <cfRule type="containsText" dxfId="139" priority="161" operator="containsText" text="MEDIO">
      <formula>NOT(ISERROR(SEARCH("MEDIO",M23)))</formula>
    </cfRule>
    <cfRule type="containsText" dxfId="138" priority="162" operator="containsText" text="ALTO">
      <formula>NOT(ISERROR(SEARCH("ALTO",M23)))</formula>
    </cfRule>
  </conditionalFormatting>
  <conditionalFormatting sqref="R23:R26">
    <cfRule type="containsText" dxfId="137" priority="157" operator="containsText" text="MODERADO">
      <formula>NOT(ISERROR(SEARCH("MODERADO",R23)))</formula>
    </cfRule>
    <cfRule type="containsText" dxfId="136" priority="158" operator="containsText" text="ACEPTABLE">
      <formula>NOT(ISERROR(SEARCH("ACEPTABLE",R23)))</formula>
    </cfRule>
    <cfRule type="containsText" dxfId="135" priority="159" operator="containsText" text="SIGNIFICATIVO">
      <formula>NOT(ISERROR(SEARCH("SIGNIFICATIVO",R23)))</formula>
    </cfRule>
  </conditionalFormatting>
  <conditionalFormatting sqref="M9:M13">
    <cfRule type="containsText" dxfId="134" priority="143" operator="containsText" text="BAJO">
      <formula>NOT(ISERROR(SEARCH("BAJO",M9)))</formula>
    </cfRule>
    <cfRule type="containsText" dxfId="133" priority="144" operator="containsText" text="MEDIO">
      <formula>NOT(ISERROR(SEARCH("MEDIO",M9)))</formula>
    </cfRule>
    <cfRule type="containsText" dxfId="132" priority="145" operator="containsText" text="ALTO">
      <formula>NOT(ISERROR(SEARCH("ALTO",M9)))</formula>
    </cfRule>
  </conditionalFormatting>
  <conditionalFormatting sqref="R9:R13">
    <cfRule type="containsText" dxfId="131" priority="147" operator="containsText" text="MODERADO">
      <formula>NOT(ISERROR(SEARCH("MODERADO",R9)))</formula>
    </cfRule>
    <cfRule type="containsText" dxfId="130" priority="148" operator="containsText" text="ACEPTABLE">
      <formula>NOT(ISERROR(SEARCH("ACEPTABLE",R9)))</formula>
    </cfRule>
    <cfRule type="containsText" dxfId="129" priority="149" operator="containsText" text="SIGNIFICATIVO">
      <formula>NOT(ISERROR(SEARCH("SIGNIFICATIVO",R9)))</formula>
    </cfRule>
  </conditionalFormatting>
  <conditionalFormatting sqref="M9:M13">
    <cfRule type="cellIs" dxfId="128" priority="146" operator="greaterThan">
      <formula>2.5</formula>
    </cfRule>
  </conditionalFormatting>
  <conditionalFormatting sqref="R14">
    <cfRule type="containsText" dxfId="127" priority="133" operator="containsText" text="MODERADO">
      <formula>NOT(ISERROR(SEARCH("MODERADO",R14)))</formula>
    </cfRule>
    <cfRule type="containsText" dxfId="126" priority="134" operator="containsText" text="ACEPTABLE">
      <formula>NOT(ISERROR(SEARCH("ACEPTABLE",R14)))</formula>
    </cfRule>
    <cfRule type="containsText" dxfId="125" priority="135" operator="containsText" text="SIGNIFICATIVO">
      <formula>NOT(ISERROR(SEARCH("SIGNIFICATIVO",R14)))</formula>
    </cfRule>
  </conditionalFormatting>
  <conditionalFormatting sqref="M15">
    <cfRule type="cellIs" dxfId="124" priority="132" operator="greaterThan">
      <formula>2.5</formula>
    </cfRule>
  </conditionalFormatting>
  <conditionalFormatting sqref="M15">
    <cfRule type="containsText" dxfId="123" priority="129" operator="containsText" text="BAJO">
      <formula>NOT(ISERROR(SEARCH("BAJO",M15)))</formula>
    </cfRule>
    <cfRule type="containsText" dxfId="122" priority="130" operator="containsText" text="MEDIO">
      <formula>NOT(ISERROR(SEARCH("MEDIO",M15)))</formula>
    </cfRule>
    <cfRule type="containsText" dxfId="121" priority="131" operator="containsText" text="ALTO">
      <formula>NOT(ISERROR(SEARCH("ALTO",M15)))</formula>
    </cfRule>
  </conditionalFormatting>
  <conditionalFormatting sqref="R15">
    <cfRule type="containsText" dxfId="120" priority="126" operator="containsText" text="MODERADO">
      <formula>NOT(ISERROR(SEARCH("MODERADO",R15)))</formula>
    </cfRule>
    <cfRule type="containsText" dxfId="119" priority="127" operator="containsText" text="ACEPTABLE">
      <formula>NOT(ISERROR(SEARCH("ACEPTABLE",R15)))</formula>
    </cfRule>
    <cfRule type="containsText" dxfId="118" priority="128" operator="containsText" text="SIGNIFICATIVO">
      <formula>NOT(ISERROR(SEARCH("SIGNIFICATIVO",R15)))</formula>
    </cfRule>
  </conditionalFormatting>
  <conditionalFormatting sqref="M16">
    <cfRule type="cellIs" dxfId="117" priority="125" operator="greaterThan">
      <formula>2.5</formula>
    </cfRule>
  </conditionalFormatting>
  <conditionalFormatting sqref="M16">
    <cfRule type="containsText" dxfId="116" priority="122" operator="containsText" text="BAJO">
      <formula>NOT(ISERROR(SEARCH("BAJO",M16)))</formula>
    </cfRule>
    <cfRule type="containsText" dxfId="115" priority="123" operator="containsText" text="MEDIO">
      <formula>NOT(ISERROR(SEARCH("MEDIO",M16)))</formula>
    </cfRule>
    <cfRule type="containsText" dxfId="114" priority="124" operator="containsText" text="ALTO">
      <formula>NOT(ISERROR(SEARCH("ALTO",M16)))</formula>
    </cfRule>
  </conditionalFormatting>
  <conditionalFormatting sqref="R20">
    <cfRule type="containsText" dxfId="113" priority="112" operator="containsText" text="MODERADO">
      <formula>NOT(ISERROR(SEARCH("MODERADO",R20)))</formula>
    </cfRule>
    <cfRule type="containsText" dxfId="112" priority="113" operator="containsText" text="ACEPTABLE">
      <formula>NOT(ISERROR(SEARCH("ACEPTABLE",R20)))</formula>
    </cfRule>
    <cfRule type="containsText" dxfId="111" priority="114" operator="containsText" text="SIGNIFICATIVO">
      <formula>NOT(ISERROR(SEARCH("SIGNIFICATIVO",R20)))</formula>
    </cfRule>
  </conditionalFormatting>
  <conditionalFormatting sqref="M20">
    <cfRule type="cellIs" dxfId="110" priority="111" operator="greaterThan">
      <formula>2.5</formula>
    </cfRule>
  </conditionalFormatting>
  <conditionalFormatting sqref="M20">
    <cfRule type="containsText" dxfId="109" priority="108" operator="containsText" text="BAJO">
      <formula>NOT(ISERROR(SEARCH("BAJO",M20)))</formula>
    </cfRule>
    <cfRule type="containsText" dxfId="108" priority="109" operator="containsText" text="MEDIO">
      <formula>NOT(ISERROR(SEARCH("MEDIO",M20)))</formula>
    </cfRule>
    <cfRule type="containsText" dxfId="107" priority="110" operator="containsText" text="ALTO">
      <formula>NOT(ISERROR(SEARCH("ALTO",M20)))</formula>
    </cfRule>
  </conditionalFormatting>
  <conditionalFormatting sqref="R17">
    <cfRule type="containsText" dxfId="106" priority="105" operator="containsText" text="MODERADO">
      <formula>NOT(ISERROR(SEARCH("MODERADO",R17)))</formula>
    </cfRule>
    <cfRule type="containsText" dxfId="105" priority="106" operator="containsText" text="ACEPTABLE">
      <formula>NOT(ISERROR(SEARCH("ACEPTABLE",R17)))</formula>
    </cfRule>
    <cfRule type="containsText" dxfId="104" priority="107" operator="containsText" text="SIGNIFICATIVO">
      <formula>NOT(ISERROR(SEARCH("SIGNIFICATIVO",R17)))</formula>
    </cfRule>
  </conditionalFormatting>
  <conditionalFormatting sqref="M17">
    <cfRule type="cellIs" dxfId="103" priority="104" operator="greaterThan">
      <formula>2.5</formula>
    </cfRule>
  </conditionalFormatting>
  <conditionalFormatting sqref="M17">
    <cfRule type="containsText" dxfId="102" priority="101" operator="containsText" text="BAJO">
      <formula>NOT(ISERROR(SEARCH("BAJO",M17)))</formula>
    </cfRule>
    <cfRule type="containsText" dxfId="101" priority="102" operator="containsText" text="MEDIO">
      <formula>NOT(ISERROR(SEARCH("MEDIO",M17)))</formula>
    </cfRule>
    <cfRule type="containsText" dxfId="100" priority="103" operator="containsText" text="ALTO">
      <formula>NOT(ISERROR(SEARCH("ALTO",M17)))</formula>
    </cfRule>
  </conditionalFormatting>
  <conditionalFormatting sqref="R16">
    <cfRule type="containsText" dxfId="99" priority="140" operator="containsText" text="MODERADO">
      <formula>NOT(ISERROR(SEARCH("MODERADO",R16)))</formula>
    </cfRule>
    <cfRule type="containsText" dxfId="98" priority="141" operator="containsText" text="ACEPTABLE">
      <formula>NOT(ISERROR(SEARCH("ACEPTABLE",R16)))</formula>
    </cfRule>
    <cfRule type="containsText" dxfId="97" priority="142" operator="containsText" text="SIGNIFICATIVO">
      <formula>NOT(ISERROR(SEARCH("SIGNIFICATIVO",R16)))</formula>
    </cfRule>
  </conditionalFormatting>
  <conditionalFormatting sqref="M14">
    <cfRule type="cellIs" dxfId="96" priority="139" operator="greaterThan">
      <formula>2.5</formula>
    </cfRule>
  </conditionalFormatting>
  <conditionalFormatting sqref="M14">
    <cfRule type="containsText" dxfId="95" priority="136" operator="containsText" text="BAJO">
      <formula>NOT(ISERROR(SEARCH("BAJO",M14)))</formula>
    </cfRule>
    <cfRule type="containsText" dxfId="94" priority="137" operator="containsText" text="MEDIO">
      <formula>NOT(ISERROR(SEARCH("MEDIO",M14)))</formula>
    </cfRule>
    <cfRule type="containsText" dxfId="93" priority="138" operator="containsText" text="ALTO">
      <formula>NOT(ISERROR(SEARCH("ALTO",M14)))</formula>
    </cfRule>
  </conditionalFormatting>
  <conditionalFormatting sqref="R18">
    <cfRule type="containsText" dxfId="92" priority="98" operator="containsText" text="MODERADO">
      <formula>NOT(ISERROR(SEARCH("MODERADO",R18)))</formula>
    </cfRule>
    <cfRule type="containsText" dxfId="91" priority="99" operator="containsText" text="ACEPTABLE">
      <formula>NOT(ISERROR(SEARCH("ACEPTABLE",R18)))</formula>
    </cfRule>
    <cfRule type="containsText" dxfId="90" priority="100" operator="containsText" text="SIGNIFICATIVO">
      <formula>NOT(ISERROR(SEARCH("SIGNIFICATIVO",R18)))</formula>
    </cfRule>
  </conditionalFormatting>
  <conditionalFormatting sqref="M18">
    <cfRule type="cellIs" dxfId="89" priority="97" operator="greaterThan">
      <formula>2.5</formula>
    </cfRule>
  </conditionalFormatting>
  <conditionalFormatting sqref="M18">
    <cfRule type="containsText" dxfId="88" priority="94" operator="containsText" text="BAJO">
      <formula>NOT(ISERROR(SEARCH("BAJO",M18)))</formula>
    </cfRule>
    <cfRule type="containsText" dxfId="87" priority="95" operator="containsText" text="MEDIO">
      <formula>NOT(ISERROR(SEARCH("MEDIO",M18)))</formula>
    </cfRule>
    <cfRule type="containsText" dxfId="86" priority="96" operator="containsText" text="ALTO">
      <formula>NOT(ISERROR(SEARCH("ALTO",M18)))</formula>
    </cfRule>
  </conditionalFormatting>
  <conditionalFormatting sqref="R19">
    <cfRule type="containsText" dxfId="85" priority="91" operator="containsText" text="MODERADO">
      <formula>NOT(ISERROR(SEARCH("MODERADO",R19)))</formula>
    </cfRule>
    <cfRule type="containsText" dxfId="84" priority="92" operator="containsText" text="ACEPTABLE">
      <formula>NOT(ISERROR(SEARCH("ACEPTABLE",R19)))</formula>
    </cfRule>
    <cfRule type="containsText" dxfId="83" priority="93" operator="containsText" text="SIGNIFICATIVO">
      <formula>NOT(ISERROR(SEARCH("SIGNIFICATIVO",R19)))</formula>
    </cfRule>
  </conditionalFormatting>
  <conditionalFormatting sqref="M19">
    <cfRule type="cellIs" dxfId="82" priority="90" operator="greaterThan">
      <formula>2.5</formula>
    </cfRule>
  </conditionalFormatting>
  <conditionalFormatting sqref="M19">
    <cfRule type="containsText" dxfId="81" priority="87" operator="containsText" text="BAJO">
      <formula>NOT(ISERROR(SEARCH("BAJO",M19)))</formula>
    </cfRule>
    <cfRule type="containsText" dxfId="80" priority="88" operator="containsText" text="MEDIO">
      <formula>NOT(ISERROR(SEARCH("MEDIO",M19)))</formula>
    </cfRule>
    <cfRule type="containsText" dxfId="79" priority="89" operator="containsText" text="ALTO">
      <formula>NOT(ISERROR(SEARCH("ALTO",M19)))</formula>
    </cfRule>
  </conditionalFormatting>
  <conditionalFormatting sqref="R21">
    <cfRule type="containsText" dxfId="78" priority="84" operator="containsText" text="MODERADO">
      <formula>NOT(ISERROR(SEARCH("MODERADO",R21)))</formula>
    </cfRule>
    <cfRule type="containsText" dxfId="77" priority="85" operator="containsText" text="ACEPTABLE">
      <formula>NOT(ISERROR(SEARCH("ACEPTABLE",R21)))</formula>
    </cfRule>
    <cfRule type="containsText" dxfId="76" priority="86" operator="containsText" text="SIGNIFICATIVO">
      <formula>NOT(ISERROR(SEARCH("SIGNIFICATIVO",R21)))</formula>
    </cfRule>
  </conditionalFormatting>
  <conditionalFormatting sqref="M21">
    <cfRule type="cellIs" dxfId="75" priority="83" operator="greaterThan">
      <formula>2.5</formula>
    </cfRule>
  </conditionalFormatting>
  <conditionalFormatting sqref="M21">
    <cfRule type="containsText" dxfId="74" priority="80" operator="containsText" text="BAJO">
      <formula>NOT(ISERROR(SEARCH("BAJO",M21)))</formula>
    </cfRule>
    <cfRule type="containsText" dxfId="73" priority="81" operator="containsText" text="MEDIO">
      <formula>NOT(ISERROR(SEARCH("MEDIO",M21)))</formula>
    </cfRule>
    <cfRule type="containsText" dxfId="72" priority="82" operator="containsText" text="ALTO">
      <formula>NOT(ISERROR(SEARCH("ALTO",M21)))</formula>
    </cfRule>
  </conditionalFormatting>
  <conditionalFormatting sqref="R22">
    <cfRule type="containsText" dxfId="71" priority="150" operator="containsText" text="MODERADO">
      <formula>NOT(ISERROR(SEARCH("MODERADO",R22)))</formula>
    </cfRule>
    <cfRule type="containsText" dxfId="70" priority="163" operator="containsText" text="ACEPTABLE">
      <formula>NOT(ISERROR(SEARCH("ACEPTABLE",R22)))</formula>
    </cfRule>
    <cfRule type="containsText" dxfId="69" priority="163" operator="containsText" text="SIGNIFICATIVO">
      <formula>NOT(ISERROR(SEARCH("SIGNIFICATIVO",R22)))</formula>
    </cfRule>
  </conditionalFormatting>
  <conditionalFormatting sqref="M22">
    <cfRule type="cellIs" dxfId="68" priority="79" operator="greaterThan">
      <formula>2.5</formula>
    </cfRule>
  </conditionalFormatting>
  <conditionalFormatting sqref="M22">
    <cfRule type="containsText" dxfId="67" priority="76" operator="containsText" text="BAJO">
      <formula>NOT(ISERROR(SEARCH("BAJO",M22)))</formula>
    </cfRule>
    <cfRule type="containsText" dxfId="66" priority="77" operator="containsText" text="MEDIO">
      <formula>NOT(ISERROR(SEARCH("MEDIO",M22)))</formula>
    </cfRule>
    <cfRule type="containsText" dxfId="65" priority="78" operator="containsText" text="ALTO">
      <formula>NOT(ISERROR(SEARCH("ALTO",M22)))</formula>
    </cfRule>
  </conditionalFormatting>
  <conditionalFormatting sqref="R50">
    <cfRule type="containsText" dxfId="64" priority="70" operator="containsText" text="MODERADO">
      <formula>NOT(ISERROR(SEARCH("MODERADO",R50)))</formula>
    </cfRule>
    <cfRule type="containsText" dxfId="63" priority="71" operator="containsText" text="ACEPTABLE">
      <formula>NOT(ISERROR(SEARCH("ACEPTABLE",R50)))</formula>
    </cfRule>
    <cfRule type="containsText" dxfId="62" priority="72" operator="containsText" text="SIGNIFICATIVO">
      <formula>NOT(ISERROR(SEARCH("SIGNIFICATIVO",R50)))</formula>
    </cfRule>
  </conditionalFormatting>
  <conditionalFormatting sqref="M51">
    <cfRule type="cellIs" dxfId="61" priority="68" operator="greaterThan">
      <formula>2.5</formula>
    </cfRule>
  </conditionalFormatting>
  <conditionalFormatting sqref="M51">
    <cfRule type="containsText" dxfId="60" priority="65" operator="containsText" text="BAJO">
      <formula>NOT(ISERROR(SEARCH("BAJO",M51)))</formula>
    </cfRule>
    <cfRule type="containsText" dxfId="59" priority="66" operator="containsText" text="MEDIO">
      <formula>NOT(ISERROR(SEARCH("MEDIO",M51)))</formula>
    </cfRule>
    <cfRule type="containsText" dxfId="58" priority="67" operator="containsText" text="ALTO">
      <formula>NOT(ISERROR(SEARCH("ALTO",M51)))</formula>
    </cfRule>
  </conditionalFormatting>
  <conditionalFormatting sqref="R51">
    <cfRule type="containsText" dxfId="57" priority="62" operator="containsText" text="MODERADO">
      <formula>NOT(ISERROR(SEARCH("MODERADO",R51)))</formula>
    </cfRule>
    <cfRule type="containsText" dxfId="56" priority="63" operator="containsText" text="ACEPTABLE">
      <formula>NOT(ISERROR(SEARCH("ACEPTABLE",R51)))</formula>
    </cfRule>
    <cfRule type="containsText" dxfId="55" priority="64" operator="containsText" text="SIGNIFICATIVO">
      <formula>NOT(ISERROR(SEARCH("SIGNIFICATIVO",R51)))</formula>
    </cfRule>
  </conditionalFormatting>
  <conditionalFormatting sqref="M52">
    <cfRule type="cellIs" dxfId="54" priority="61" operator="greaterThan">
      <formula>2.5</formula>
    </cfRule>
  </conditionalFormatting>
  <conditionalFormatting sqref="M52">
    <cfRule type="containsText" dxfId="53" priority="58" operator="containsText" text="BAJO">
      <formula>NOT(ISERROR(SEARCH("BAJO",M52)))</formula>
    </cfRule>
    <cfRule type="containsText" dxfId="52" priority="59" operator="containsText" text="MEDIO">
      <formula>NOT(ISERROR(SEARCH("MEDIO",M52)))</formula>
    </cfRule>
    <cfRule type="containsText" dxfId="51" priority="60" operator="containsText" text="ALTO">
      <formula>NOT(ISERROR(SEARCH("ALTO",M52)))</formula>
    </cfRule>
  </conditionalFormatting>
  <conditionalFormatting sqref="R52">
    <cfRule type="containsText" dxfId="50" priority="55" operator="containsText" text="MODERADO">
      <formula>NOT(ISERROR(SEARCH("MODERADO",R52)))</formula>
    </cfRule>
    <cfRule type="containsText" dxfId="49" priority="56" operator="containsText" text="ACEPTABLE">
      <formula>NOT(ISERROR(SEARCH("ACEPTABLE",R52)))</formula>
    </cfRule>
    <cfRule type="containsText" dxfId="48" priority="57" operator="containsText" text="SIGNIFICATIVO">
      <formula>NOT(ISERROR(SEARCH("SIGNIFICATIVO",R52)))</formula>
    </cfRule>
  </conditionalFormatting>
  <conditionalFormatting sqref="M53">
    <cfRule type="cellIs" dxfId="47" priority="54" operator="greaterThan">
      <formula>2.5</formula>
    </cfRule>
  </conditionalFormatting>
  <conditionalFormatting sqref="M53">
    <cfRule type="containsText" dxfId="46" priority="51" operator="containsText" text="BAJO">
      <formula>NOT(ISERROR(SEARCH("BAJO",M53)))</formula>
    </cfRule>
    <cfRule type="containsText" dxfId="45" priority="52" operator="containsText" text="MEDIO">
      <formula>NOT(ISERROR(SEARCH("MEDIO",M53)))</formula>
    </cfRule>
    <cfRule type="containsText" dxfId="44" priority="53" operator="containsText" text="ALTO">
      <formula>NOT(ISERROR(SEARCH("ALTO",M53)))</formula>
    </cfRule>
  </conditionalFormatting>
  <conditionalFormatting sqref="R53">
    <cfRule type="containsText" dxfId="43" priority="48" operator="containsText" text="MODERADO">
      <formula>NOT(ISERROR(SEARCH("MODERADO",R53)))</formula>
    </cfRule>
    <cfRule type="containsText" dxfId="42" priority="49" operator="containsText" text="ACEPTABLE">
      <formula>NOT(ISERROR(SEARCH("ACEPTABLE",R53)))</formula>
    </cfRule>
    <cfRule type="containsText" dxfId="41" priority="50" operator="containsText" text="SIGNIFICATIVO">
      <formula>NOT(ISERROR(SEARCH("SIGNIFICATIVO",R53)))</formula>
    </cfRule>
  </conditionalFormatting>
  <conditionalFormatting sqref="M54">
    <cfRule type="cellIs" dxfId="40" priority="47" operator="greaterThan">
      <formula>2.5</formula>
    </cfRule>
  </conditionalFormatting>
  <conditionalFormatting sqref="M54">
    <cfRule type="containsText" dxfId="39" priority="44" operator="containsText" text="BAJO">
      <formula>NOT(ISERROR(SEARCH("BAJO",M54)))</formula>
    </cfRule>
    <cfRule type="containsText" dxfId="38" priority="45" operator="containsText" text="MEDIO">
      <formula>NOT(ISERROR(SEARCH("MEDIO",M54)))</formula>
    </cfRule>
    <cfRule type="containsText" dxfId="37" priority="46" operator="containsText" text="ALTO">
      <formula>NOT(ISERROR(SEARCH("ALTO",M54)))</formula>
    </cfRule>
  </conditionalFormatting>
  <conditionalFormatting sqref="R54">
    <cfRule type="containsText" dxfId="36" priority="41" operator="containsText" text="MODERADO">
      <formula>NOT(ISERROR(SEARCH("MODERADO",R54)))</formula>
    </cfRule>
    <cfRule type="containsText" dxfId="35" priority="42" operator="containsText" text="ACEPTABLE">
      <formula>NOT(ISERROR(SEARCH("ACEPTABLE",R54)))</formula>
    </cfRule>
    <cfRule type="containsText" dxfId="34" priority="43" operator="containsText" text="SIGNIFICATIVO">
      <formula>NOT(ISERROR(SEARCH("SIGNIFICATIVO",R54)))</formula>
    </cfRule>
  </conditionalFormatting>
  <conditionalFormatting sqref="M56">
    <cfRule type="cellIs" dxfId="33" priority="40" operator="greaterThan">
      <formula>2.5</formula>
    </cfRule>
  </conditionalFormatting>
  <conditionalFormatting sqref="M56">
    <cfRule type="containsText" dxfId="32" priority="37" operator="containsText" text="BAJO">
      <formula>NOT(ISERROR(SEARCH("BAJO",M56)))</formula>
    </cfRule>
    <cfRule type="containsText" dxfId="31" priority="38" operator="containsText" text="MEDIO">
      <formula>NOT(ISERROR(SEARCH("MEDIO",M56)))</formula>
    </cfRule>
    <cfRule type="containsText" dxfId="30" priority="39" operator="containsText" text="ALTO">
      <formula>NOT(ISERROR(SEARCH("ALTO",M56)))</formula>
    </cfRule>
  </conditionalFormatting>
  <conditionalFormatting sqref="R56">
    <cfRule type="containsText" dxfId="29" priority="34" operator="containsText" text="MODERADO">
      <formula>NOT(ISERROR(SEARCH("MODERADO",R56)))</formula>
    </cfRule>
    <cfRule type="containsText" dxfId="28" priority="35" operator="containsText" text="ACEPTABLE">
      <formula>NOT(ISERROR(SEARCH("ACEPTABLE",R56)))</formula>
    </cfRule>
    <cfRule type="containsText" dxfId="27" priority="36" operator="containsText" text="SIGNIFICATIVO">
      <formula>NOT(ISERROR(SEARCH("SIGNIFICATIVO",R56)))</formula>
    </cfRule>
  </conditionalFormatting>
  <conditionalFormatting sqref="R55">
    <cfRule type="containsText" dxfId="26" priority="20" operator="containsText" text="MODERADO">
      <formula>NOT(ISERROR(SEARCH("MODERADO",R55)))</formula>
    </cfRule>
    <cfRule type="containsText" dxfId="25" priority="21" operator="containsText" text="ACEPTABLE">
      <formula>NOT(ISERROR(SEARCH("ACEPTABLE",R55)))</formula>
    </cfRule>
    <cfRule type="containsText" dxfId="24" priority="22" operator="containsText" text="SIGNIFICATIVO">
      <formula>NOT(ISERROR(SEARCH("SIGNIFICATIVO",R55)))</formula>
    </cfRule>
  </conditionalFormatting>
  <conditionalFormatting sqref="M57">
    <cfRule type="cellIs" dxfId="23" priority="33" operator="greaterThan">
      <formula>2.5</formula>
    </cfRule>
  </conditionalFormatting>
  <conditionalFormatting sqref="M57">
    <cfRule type="containsText" dxfId="22" priority="30" operator="containsText" text="BAJO">
      <formula>NOT(ISERROR(SEARCH("BAJO",M57)))</formula>
    </cfRule>
    <cfRule type="containsText" dxfId="21" priority="31" operator="containsText" text="MEDIO">
      <formula>NOT(ISERROR(SEARCH("MEDIO",M57)))</formula>
    </cfRule>
    <cfRule type="containsText" dxfId="20" priority="32" operator="containsText" text="ALTO">
      <formula>NOT(ISERROR(SEARCH("ALTO",M57)))</formula>
    </cfRule>
  </conditionalFormatting>
  <conditionalFormatting sqref="R57">
    <cfRule type="containsText" dxfId="19" priority="27" operator="containsText" text="MODERADO">
      <formula>NOT(ISERROR(SEARCH("MODERADO",R57)))</formula>
    </cfRule>
    <cfRule type="containsText" dxfId="18" priority="28" operator="containsText" text="ACEPTABLE">
      <formula>NOT(ISERROR(SEARCH("ACEPTABLE",R57)))</formula>
    </cfRule>
    <cfRule type="containsText" dxfId="17" priority="29" operator="containsText" text="SIGNIFICATIVO">
      <formula>NOT(ISERROR(SEARCH("SIGNIFICATIVO",R57)))</formula>
    </cfRule>
  </conditionalFormatting>
  <conditionalFormatting sqref="M55">
    <cfRule type="cellIs" dxfId="16" priority="26" operator="greaterThan">
      <formula>2.5</formula>
    </cfRule>
  </conditionalFormatting>
  <conditionalFormatting sqref="M55">
    <cfRule type="containsText" dxfId="15" priority="23" operator="containsText" text="BAJO">
      <formula>NOT(ISERROR(SEARCH("BAJO",M55)))</formula>
    </cfRule>
    <cfRule type="containsText" dxfId="14" priority="24" operator="containsText" text="MEDIO">
      <formula>NOT(ISERROR(SEARCH("MEDIO",M55)))</formula>
    </cfRule>
    <cfRule type="containsText" dxfId="13" priority="25" operator="containsText" text="ALTO">
      <formula>NOT(ISERROR(SEARCH("ALTO",M55)))</formula>
    </cfRule>
  </conditionalFormatting>
  <conditionalFormatting sqref="M58:M60">
    <cfRule type="containsText" dxfId="12" priority="17" operator="containsText" text="BAJO">
      <formula>NOT(ISERROR(SEARCH("BAJO",M58)))</formula>
    </cfRule>
    <cfRule type="containsText" dxfId="11" priority="18" operator="containsText" text="MEDIO">
      <formula>NOT(ISERROR(SEARCH("MEDIO",M58)))</formula>
    </cfRule>
    <cfRule type="containsText" dxfId="10" priority="19" operator="containsText" text="ALTO">
      <formula>NOT(ISERROR(SEARCH("ALTO",M58)))</formula>
    </cfRule>
  </conditionalFormatting>
  <conditionalFormatting sqref="R58:R60">
    <cfRule type="containsText" dxfId="9" priority="14" operator="containsText" text="MODERADO">
      <formula>NOT(ISERROR(SEARCH("MODERADO",R58)))</formula>
    </cfRule>
    <cfRule type="containsText" dxfId="8" priority="15" operator="containsText" text="ACEPTABLE">
      <formula>NOT(ISERROR(SEARCH("ACEPTABLE",R58)))</formula>
    </cfRule>
    <cfRule type="containsText" dxfId="7" priority="16" operator="containsText" text="SIGNIFICATIVO">
      <formula>NOT(ISERROR(SEARCH("SIGNIFICATIVO",R58)))</formula>
    </cfRule>
  </conditionalFormatting>
  <conditionalFormatting sqref="R27">
    <cfRule type="containsText" dxfId="6" priority="11" operator="containsText" text="MODERADO">
      <formula>NOT(ISERROR(SEARCH("MODERADO",R27)))</formula>
    </cfRule>
    <cfRule type="containsText" dxfId="5" priority="12" operator="containsText" text="ACEPTABLE">
      <formula>NOT(ISERROR(SEARCH("ACEPTABLE",R27)))</formula>
    </cfRule>
    <cfRule type="containsText" dxfId="4" priority="13" operator="containsText" text="SIGNIFICATIVO">
      <formula>NOT(ISERROR(SEARCH("SIGNIFICATIVO",R27)))</formula>
    </cfRule>
  </conditionalFormatting>
  <conditionalFormatting sqref="M27">
    <cfRule type="cellIs" dxfId="3" priority="164" operator="greaterThan">
      <formula>2.5</formula>
    </cfRule>
  </conditionalFormatting>
  <conditionalFormatting sqref="M49:M50">
    <cfRule type="containsText" dxfId="2" priority="1" operator="containsText" text="BAJO">
      <formula>NOT(ISERROR(SEARCH("BAJO",M49)))</formula>
    </cfRule>
    <cfRule type="containsText" dxfId="1" priority="2" operator="containsText" text="MEDIO">
      <formula>NOT(ISERROR(SEARCH("MEDIO",M49)))</formula>
    </cfRule>
    <cfRule type="containsText" dxfId="0" priority="3" operator="containsText" text="ALTO">
      <formula>NOT(ISERROR(SEARCH("ALTO",M49)))</formula>
    </cfRule>
  </conditionalFormatting>
  <printOptions horizontalCentered="1"/>
  <pageMargins left="0.11811023622047245" right="0.11811023622047245" top="0.15748031496062992" bottom="0.15748031496062992" header="0" footer="0"/>
  <pageSetup scale="33" orientation="landscape" r:id="rId1"/>
  <rowBreaks count="1" manualBreakCount="1">
    <brk id="3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Ambiental</dc:creator>
  <cp:lastModifiedBy>Gestion Ambiental</cp:lastModifiedBy>
  <cp:lastPrinted>2017-01-12T15:02:11Z</cp:lastPrinted>
  <dcterms:created xsi:type="dcterms:W3CDTF">2017-01-11T22:15:50Z</dcterms:created>
  <dcterms:modified xsi:type="dcterms:W3CDTF">2017-02-22T13:41:52Z</dcterms:modified>
</cp:coreProperties>
</file>