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3" sheetId="2" r:id="rId2"/>
    <sheet name="Hoja2" sheetId="3" r:id="rId3"/>
  </sheets>
  <definedNames>
    <definedName name="_xlnm._FilterDatabase" localSheetId="0" hidden="1">'Hoja1'!$A$18:$L$18</definedName>
    <definedName name="_xlnm.Print_Area" localSheetId="0">'Hoja1'!$A$18:$L$68</definedName>
    <definedName name="_xlnm.Print_Titles" localSheetId="0">'Hoja1'!$18:$18</definedName>
  </definedNames>
  <calcPr fullCalcOnLoad="1"/>
</workbook>
</file>

<file path=xl/sharedStrings.xml><?xml version="1.0" encoding="utf-8"?>
<sst xmlns="http://schemas.openxmlformats.org/spreadsheetml/2006/main" count="444" uniqueCount="164">
  <si>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</si>
  <si>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</si>
  <si>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</si>
  <si>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</si>
  <si>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</si>
  <si>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</si>
  <si>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</si>
  <si>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</si>
  <si>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</si>
  <si>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</si>
  <si>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</si>
  <si>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</si>
  <si>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</si>
  <si>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</si>
  <si>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</si>
  <si>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</si>
  <si>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</si>
  <si>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</si>
  <si>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</si>
  <si>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</si>
  <si>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</si>
  <si>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</si>
  <si>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</si>
  <si>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</si>
  <si>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</si>
  <si>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</si>
  <si>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</si>
  <si>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PUBLICAR LOS ACTOS ADMINISTRATIVOS PROFERIDOS POR LA ORGANIZACIÓN ELECTORAL - REGISTRADURÍA NACIONAL DEL ESTADO CIVIL, CONSEJO NACIONAL ELECTORAL - Y FONDO ROTATORIO DE LA REGISTRADURÍA NACIONAL, EN EL DIARIO OFICIAL DE LA IMPRENTA NACIONAL DE COLOMBIA.</t>
  </si>
  <si>
    <t>NO</t>
  </si>
  <si>
    <t>ENERO</t>
  </si>
  <si>
    <t>CONTRATACION DIRECTA</t>
  </si>
  <si>
    <t>INVITACION PUBLICA</t>
  </si>
  <si>
    <t>SELECCIÓN ABREVIADA</t>
  </si>
  <si>
    <t>LICITACION PUBLICA</t>
  </si>
  <si>
    <t>ABRIL</t>
  </si>
  <si>
    <t>FEBRERO</t>
  </si>
  <si>
    <t>6 MESES</t>
  </si>
  <si>
    <t>4 MESES</t>
  </si>
  <si>
    <t>REGISTRADURIA NACIONAL DEL ESTADO CIVIL</t>
  </si>
  <si>
    <t xml:space="preserve">AV CALLE 26 N° 51 - 50 </t>
  </si>
  <si>
    <t>www.registraduria.gov.co</t>
  </si>
  <si>
    <t>JAVIER DARIO SASTOQUE GOMEZ</t>
  </si>
  <si>
    <t>SUBASTA INVERSA</t>
  </si>
  <si>
    <t>PUBLICAR LOS AVISOS DE PRENSA DE LOS FUNCIONARIOS FALLECIDOS Y DEMAS QUE REQUIERA LA ORGANIZACIÓN ELECTORAL</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</si>
  <si>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</si>
  <si>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</si>
  <si>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</si>
  <si>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</si>
  <si>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</si>
  <si>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C. NECESIDADES ADICIONALES</t>
  </si>
  <si>
    <t>Posibles códigos UNSPSC</t>
  </si>
  <si>
    <t>RECURSOS CORRIENTES (DEL TESORO)</t>
  </si>
  <si>
    <t xml:space="preserve"> </t>
  </si>
  <si>
    <t xml:space="preserve">SUSCRIPCION CONTRATOS DE PRESTACION DE SERVICIOS PARA LA RNEC </t>
  </si>
  <si>
    <t>ADQUISICION DE MOBILIARIO PARA LA REGISTRADURIA NACIONAL DEL ESTADO CIVIL</t>
  </si>
  <si>
    <t>COORDINACION ALMACEN E INVENTARIOS - ROQUE MOLINA TELEFONO 2202880 EXT 1040-1016</t>
  </si>
  <si>
    <t>SELECCIÓN ABREVIADA / ACUERDO MARCO DE PRECIOS</t>
  </si>
  <si>
    <t>COORDINACION GRUPO TRANSPORTES - ALEX GAVIRIA TELEFONO 2202880 EXT 1027-1028</t>
  </si>
  <si>
    <t>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</si>
  <si>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CONTRATAR A MONTO AGOTABLE EL SERVICIO DE TRANSPORTE DE CARGA  QUE LA ORGANIZACIÓN ELECTORAL (REGISTRADURÍA NACIONAL DEL ESTADO CIVIL – CONSEJO NACIONAL ELECTORAL) REQUIERA ENVIAR A NIVEL NACIONAL</t>
  </si>
  <si>
    <t>COORDINACION DE PUBLICACIONES - ESTEBAN ALBERTO RODRIGUEZ TELEFONO 2202880 EXT 1000</t>
  </si>
  <si>
    <t>PRESTAR EL SERVICIO DE OUTSOURCING DE FOTOCOPIADO, EN LA SEDE CENTRAL DE LA ORGANIZACIÓN ELECTORAL – REGISTRADURÍA NACIONAL, UBICADA EN LA AV. CALLE 26 NO. 51-50 EN LA CIUDAD DE BOGOTÁ, D.C.</t>
  </si>
  <si>
    <t>COORDINACION GRUPO DE COMPRAS - JAVIER DARIO SASTOQUE GOMEZ - TELEFONO 2202880 EXT 1409-1431</t>
  </si>
  <si>
    <t>ADQUISICION DE COMBUSTIBLES Y LUBRICANTES CON DESTINO DEL PARQUE AUTOMOTOR DE LA ENTIDAD</t>
  </si>
  <si>
    <t>10 MESES</t>
  </si>
  <si>
    <t>8 MESES</t>
  </si>
  <si>
    <t>GERENCIA ADMINISTRATIVA Y FINANCIERA - COORDINACION GRUPO DE COMPRAS - JAVIER DARIO SASTOQUE GOMEZ - TEL: 2202880 EXT 1409</t>
  </si>
  <si>
    <t>31 DE ENERO DE 2016</t>
  </si>
  <si>
    <t>11 MESES Y 18 DIAS</t>
  </si>
  <si>
    <t>COORDINACION GRUPO RECURSOS FISICOS - RICARDO RINCON TELEFONO 2202880 EXT 1197-1198</t>
  </si>
  <si>
    <t>CONTRATACION DIRECTA / ADICION</t>
  </si>
  <si>
    <t>DIRECCION NACIONAL DE REGISTRO CIVIL - GERENCIA DE INFORMATICA - DIRECCION NACIONAL DE IDENTIFICACION - CARLOS ALBERTO MONSALVE MONJE - TELEFONO 2202880 EXT 1202</t>
  </si>
  <si>
    <t>ADQUISICION SOFTWARE DE INVENTARIOS</t>
  </si>
  <si>
    <t>MANTENIMIENTO Y ACTUALIZACION SOFTWARE KACTUS DE LA GERENCIA DEL TALENTO HUMANO</t>
  </si>
  <si>
    <t>ADQUISICION DE VEHICULOS PARA LA REGISTRADURIA NACIONAL DEL ESTADO CIVIL Y CONSEJO NACIONAL ELECTORAL</t>
  </si>
  <si>
    <t xml:space="preserve">SELECCIÓN ABREVIADA / ACUERDO MARCO </t>
  </si>
  <si>
    <t>COORDINACION ALMACEN E INVENTARIOS - ROQUE MOLINA APONTE - TEL: 2202880 EXT: 1040</t>
  </si>
  <si>
    <t>GERENCIA DEL TALENTO HUMANO - COORDINACION SALARIOS Y PRESTACIONES - GUSTAVO ADOLFO SANCHEZ - TEL: 2202880 EXT 1410</t>
  </si>
  <si>
    <t>COORDINACION DE TRANSPORTES - ALEXANDER GAVIRIA - TEL: 2202880 EXT: 1027</t>
  </si>
  <si>
    <t>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</si>
  <si>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JULIO</t>
  </si>
  <si>
    <t xml:space="preserve">NO </t>
  </si>
  <si>
    <t>JUNIO</t>
  </si>
  <si>
    <t xml:space="preserve">PRESTAR SERVICIO DE ASEO, CAFETERIA Y Y SERVICIOS COMPLEMENTARIOS EN LAS INSTALACIONES DE LA REGISTRADURÍA NACIONAL OFICINAS CENTRALES CAN, REGISTRADURÍA DISTRITAL, REGISTRADURÍAS AUXILIARES DE BOGOTÁ DC, Y ALGUNAS DELEGACIONES DEPARTAMENTALES. </t>
  </si>
  <si>
    <r>
      <rPr>
        <b/>
        <sz val="11"/>
        <color indexed="8"/>
        <rFont val="Calibri"/>
        <family val="2"/>
      </rPr>
      <t xml:space="preserve">VIGENCIAS FUTURAS ORDEN DE COMPRA </t>
    </r>
    <r>
      <rPr>
        <sz val="11"/>
        <color indexed="8"/>
        <rFont val="Calibri"/>
        <family val="2"/>
      </rPr>
      <t xml:space="preserve">DE 2014 - PRESTAR SERVICIO DE ASEO, CAFETERIA Y Y SERVICIOS COMPLEMENTARIOS EN LAS INSTALACIONES DE LA REGISTRADURÍA NACIONAL OFICINAS CENTRALES CAN, REGISTRADURÍA DISTRITAL, REGISTRADURÍAS AUXILIARES DE BOGOTÁ DC, Y ALGUNAS DELEGACIONES DEPARTAMENTALES. </t>
    </r>
  </si>
  <si>
    <t>COORDINACION ARCHIVO Y CORRESPONDENCIA - MONICA MUÑOZ TELEFONO 2202880 EXT 1048-1047</t>
  </si>
  <si>
    <r>
      <rPr>
        <b/>
        <sz val="11"/>
        <rFont val="Calibri"/>
        <family val="2"/>
      </rPr>
      <t>SUSTITUCION CON VIGENCIAS FUTURAS</t>
    </r>
    <r>
      <rPr>
        <sz val="11"/>
        <rFont val="Calibri"/>
        <family val="2"/>
      </rPr>
      <t xml:space="preserve"> - CONTRATAR A MONTO AGOTABLE EL SERVICIO DE TRANSPORTE DE CARGA  QUE LA ORGANIZACIÓN ELECTORAL (REGISTRADURÍA NACIONAL DEL ESTADO CIVIL – CONSEJO NACIONAL ELECTORAL) REQUIERA ENVIAR A NIVEL NACIONAL</t>
    </r>
  </si>
  <si>
    <r>
      <rPr>
        <b/>
        <sz val="11"/>
        <rFont val="Calibri"/>
        <family val="2"/>
      </rPr>
      <t>VIGENCIAS FUTURAS</t>
    </r>
    <r>
      <rPr>
        <sz val="11"/>
        <rFont val="Calibri"/>
        <family val="2"/>
      </rPr>
      <t xml:space="preserve"> </t>
    </r>
    <r>
      <rPr>
        <sz val="11"/>
        <color indexed="8"/>
        <rFont val="Calibri"/>
        <family val="2"/>
      </rPr>
      <t>- PRESTAR EL SERVICIO DE OUTSOURCING DE FOTOCOPIADO, EN LA SEDE CENTRAL DE LA ORGANIZACIÓN ELECTORAL – REGISTRADURÍA NACIONAL, UBICADA EN LA AV. CALLE 26 NO. 51-50 EN LA CIUDAD DE BOGOTÁ, D.C.</t>
    </r>
  </si>
  <si>
    <t>9 MESES</t>
  </si>
  <si>
    <t>3 MESES</t>
  </si>
  <si>
    <t>ARRENDAMIENTOS BIENES INMUEBLES A NIVEL NACIONAL VIGENCIA 2016</t>
  </si>
  <si>
    <r>
      <rPr>
        <b/>
        <u val="single"/>
        <sz val="11"/>
        <color indexed="8"/>
        <rFont val="Calibri"/>
        <family val="2"/>
      </rPr>
      <t>VIGENCIAS FUTURAS</t>
    </r>
    <r>
      <rPr>
        <u val="single"/>
        <sz val="11"/>
        <color indexed="8"/>
        <rFont val="Calibri"/>
        <family val="2"/>
      </rPr>
      <t xml:space="preserve"> </t>
    </r>
    <r>
      <rPr>
        <sz val="11"/>
        <color indexed="8"/>
        <rFont val="Calibri"/>
        <family val="2"/>
      </rPr>
      <t>- ARRENDAMIENTOS BIENES INMUEBLES A NIVEL NACIONAL VIGENCIA 2016</t>
    </r>
  </si>
  <si>
    <t>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</si>
  <si>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 xml:space="preserve">ARRENDAMIENTOS BIENES MUEBLES </t>
  </si>
  <si>
    <t>GERENCIA DEL TALENTO HUMANO - MIGUEL ALFONSO CASTELBLANCO - TEL: 2202880 EXT 1880</t>
  </si>
  <si>
    <t>CONTRATACIÓN A MONTO AGOTABLE DE LOS BIENES NECESARIOS PARA REALIZAR LAS ELECCIONES ATÍPICAS Y MECANISMOS DE PARTICIPACIÓN CIUDADANA QUE PUEDAN PRESENTARSE EN LA VIGENCIA 2016</t>
  </si>
  <si>
    <t>REGISTRADURIA DELEGADA EN LO ELECTORAL - JAIME HERNANDO SUAREZ BAYONA - TEL: 2202880 EXT 1301</t>
  </si>
  <si>
    <t>43211700
78101800
44121600</t>
  </si>
  <si>
    <t>CONTRATAR EL SUMINISTRO DE TIQUETES AEREOS PARA GARANTIZAR EL DESPLAZAMIENTO DE LOS SERVIDORES PUBLICOS Y CONTRATISTAS DE LA ORGANIZACIÓN ELECTORAL, A NIVEL NACIONAL</t>
  </si>
  <si>
    <t>3 MESES Y/O HASTA AGOTAR RECURSOS</t>
  </si>
  <si>
    <r>
      <rPr>
        <b/>
        <u val="single"/>
        <sz val="11"/>
        <rFont val="Calibri"/>
        <family val="2"/>
      </rPr>
      <t>VIGENCIAS FUTURAS - CONSEJO NACIONAL ELECTORAL</t>
    </r>
    <r>
      <rPr>
        <sz val="11"/>
        <rFont val="Calibri"/>
        <family val="2"/>
      </rPr>
      <t xml:space="preserve"> / ADICIÓN, PRORROGA Y OTRO SI NO. 1 CONTRATO INTERADMINISTRATIVO NO. 075 SUSCRITO ENTRE LA RNEC Y LA UNP. CUYO OBJETO ES CONTRATO INTERADMINISTRATIVO ENTRE LA REGISTRADURÍA NACIONAL DEL ESTADO CIVIL Y LA UNIDAD NACIONAL DE PROTECCIÓN PARA LA IMPLEMENTACIÓN DE LAS MEDIDAS DE PROTECCIÓN PARA LAS ALTAS DIGNIDADES DE LA ORGANIZACIÓN ELECTORAL, MAGISTRADOS DEL CONSEJO NACIONAL ELECTORAL Y REGISTRADOR NACIONAL DEL ESTADO CIVIL, QUE EN RAZÓN A SU CARGO Y FUNCIONES TIENEN UN MAYOR RIESGO PARA SU VIDA E INTEGRIDAD FÍSICA.: HASTA 15-03-2016.</t>
    </r>
  </si>
  <si>
    <t>CONSEJO NACIONAL ELECTORAL - TEL: 2202880 EXT 1627</t>
  </si>
  <si>
    <t>15 DE MARZO DE 2015</t>
  </si>
  <si>
    <t>CONTRATAR EL MANTENIMIENTO Y SOSTENIBILIDAD DEL SISTEMA DE IDENTIFICACIÓN Y REGISTRO CIVIL DE LA SOLUCIÓN IMPLEMENTADA POR EL PMT II A NIVEL NACIONAL.  (FORTALECIMIENTO DE LA PLATAFORMA TECNOLÓGICA QUE SOPORTA EL SISTEMA DE IDENTIFICACIÓN Y REGISTRO CIVIL PMT II)</t>
  </si>
  <si>
    <t>7 MESES</t>
  </si>
  <si>
    <t xml:space="preserve">REGISTRADURIA DELEGADA PARA EL REGISTRO CIVIL Y LA IDENTIFICACION - GERENCIA DE INFORMATICA </t>
  </si>
  <si>
    <t>PRESTAR EL SERVICIO DE MANTENIMIENTO PREVENTIVO Y CORRECTIVO DE LA PLANTA TELEFONICA NEC, MODELO NEAX 2400 - IPX UBICADA EN LA SEDE CENTRAL DE LA RNEC- CAN AV CALLE 26 N° 51-50</t>
  </si>
  <si>
    <t>RECURSOS PROPIOS</t>
  </si>
  <si>
    <t>COORDINACION MANTENIMIENTO Y CONSTRUCCIONES  - JAVIER HORACIO PACHON ALDANA - TEL: 2202880 EXT 1319</t>
  </si>
  <si>
    <t>ADQUISICIÓN DE FORMAS CONTINUAS IMPRESAS FORMATO TRAMITE CEDULACIÓN, TARJETAS DE IDENTIDAD Y  FORMAS IMPRESAS CON INDICATIVO SERIAL DE REGISTRO CIVIL DE NACIMIENTO, MATRIMONIO Y DEFUNCIÓN PARA SER DISTRIBUIDAS A NIVEL NACIONAL EN LAS DELEGACIONES DEPARTAMENTALES</t>
  </si>
  <si>
    <t>REGISTRADURIA DELEGADA PARA EL REGISTRO CIVIL Y LA IDENTIFICACION - DIRECCION NACIONAL DE REGISTRO CIVIL</t>
  </si>
  <si>
    <t>CONTRATAR EL SUMINISTRO DE MATERIALES DE CONSTRUCCION PARA EL MANTENIMIENTO DE LA RNEC SEDE CAN</t>
  </si>
  <si>
    <t>COORDINACION MANTENIMIENTO Y CONSTRUCCIONES  - JAVIER HORACIO PACHON ALDANA - TEL: 2202880 EXT 1317</t>
  </si>
  <si>
    <t>CONTRATAR EL MANTENIMIENTO PREVENTIVO SIN SUMINISTRO DE REPUESTOS DE LA SUBESTACION ELECTRICA DELA RNEC</t>
  </si>
  <si>
    <t>2 MESES</t>
  </si>
  <si>
    <t>COORDINACION MANTENIMIENTO Y CONSTRUCCIONES  - JAVIER HORACIO PACHON ALDANA - TEL: 2202880 EXT 1320</t>
  </si>
  <si>
    <t xml:space="preserve">FEBERRO </t>
  </si>
  <si>
    <t>CONTRATAR EL MANTENIMIENTO PREVENTIVO Y CORRECTIVO DE LA PLANTA ELECTRICA DE LA RNEC SEDE CAN</t>
  </si>
  <si>
    <t>COORDINACION MANTENIMIENTO Y CONSTRUCCIONES  - JAVIER HORACIO PACHON ALDANA - TEL: 2202880 EXT 1318</t>
  </si>
  <si>
    <t xml:space="preserve">FEBRERO </t>
  </si>
  <si>
    <t>MANTENIMIENTO PREVENTIVO Y CORRECTIVO, INSPECCION, PRUEBAS DE FUNCIONAMIENTO Y PUESTA A PUNTO DEL SISTEMA DE EXTINCION DE INCENDIOS A BASE DE AGUA DE LA RNEC SEDE CAN</t>
  </si>
  <si>
    <t xml:space="preserve">11 MESES </t>
  </si>
  <si>
    <t>ASESOR EN SEGURIDAD - JOSE VICENTE RODRIGUEZ - TEL: 2202880 EXT 1060</t>
  </si>
  <si>
    <t>MANTENIMIENTO PREVENTICO Y CORRECTIVO EQUIPOS CIRCUITOS CERRADO DE TV, SEDE CAN (CAMARAS, DVR, DOMOS, ARCOS DE DETECCION)</t>
  </si>
  <si>
    <r>
      <rPr>
        <b/>
        <sz val="11"/>
        <rFont val="Calibri"/>
        <family val="2"/>
      </rPr>
      <t>ADICION AL CONTRATO N</t>
    </r>
    <r>
      <rPr>
        <sz val="11"/>
        <rFont val="Calibri"/>
        <family val="2"/>
      </rPr>
      <t>°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r>
  </si>
  <si>
    <t>REALIZAR LOS AVALUOS A NIVEL NACIONAL DE LOS INMUEBLES PROPIEDAD DE LA ENTIDAD.</t>
  </si>
  <si>
    <t>CONTRATAR LOS SERVICIOS PROFESIONALES ENCAMINADOS A APOYAR TECNICAMENTE A LA COORDINACION DE MANTENIMIENTO Y CONSTRUCCIONES EN EL DESARROLLO DE LAS ACTIVIDADES NECESARIAS PARA EL CUMPLIMIENTO DE SUS FUNCIONES Y PROYECTOS A SU CARGO.</t>
  </si>
  <si>
    <t>20 DIAS</t>
  </si>
  <si>
    <t>OFICINA DE PLANEACION - CASTULO MORALES PAYARES - TEL 2202880 EXT 1353-1351</t>
  </si>
  <si>
    <t xml:space="preserve">CONTRATAR LA PRESTACION DE SERVICIOS PROFESIONALES Y DE APOYO A LA GESTION DE LA OFICINA DE PLANEACION DE LA REGISTRADURIA NACIONAL DEL ESTADO CIVIL, PARA EL FORTALECIMIENTO DEL SISTEMA DE GESTION DE LA ENTIDAD, MEDIANTE EL ACOMPAÑAMIENTO AL PROCESO DE AUDITORIA DE SEGUIMIENTO DE ICONTEC Y LA FORMULACION DE ACCIONES Y RECOMENDACIONES PARA LA IMPLEMENTACION DE UNA CULTURA DE MEJORAMIENTO ALREDEDOR DEL SISTEMA DE GESTION DE CALIDAD </t>
  </si>
  <si>
    <t>MANTENIMIENTO MAQUINAS TALLER DE PUBLICACIONES</t>
  </si>
  <si>
    <t>MARZO</t>
  </si>
  <si>
    <t>CONTRATAR EL SERVICIO DE CTP VIGENCIA 2014</t>
  </si>
  <si>
    <t>11 MESES</t>
  </si>
  <si>
    <t>PRESTAR EL SERVIVIO DE MONITOREO Y SEGUIMIENTO AL REGISTRO PERIODISTICO QUE SOBRE LA REGISTRADURIA NACIONAL HACEN LOS MEDIOS DE COMUNICACIÓN NACIONAL Y RAGIONAL DEL PAIS</t>
  </si>
  <si>
    <t>PRESTACIÓN DE LOS SERVICIOS DE EMISIÓN A TRAVÉS DEL CANAL INSTITUCIONAL, DEL PROGRAMA DE LA REGISTRADURÍA NACIONAL DEL ESTADO CIVIL “REGISTRA TV”. CON ÉNFASIS LA DIVULGACIÓN DE TODOS LOS TEMAS CONCERNIENTES A LAS ELECCIONES DE AUTORIDADES LOCALES 2015.</t>
  </si>
  <si>
    <t>PRESTAR LOS SERVICIOS DE PRODUCCIÓN DEL PROGRAMA INSTITUCIONAL DE TELEVISIÓN DE LA REGISTRADURÍA NACIONAL DEL ESTADO CIVIL, PARA LA DIVULGACIÓN DE TODOS LOS TEMAS CONCERNIENTES A LAS ELECCIONES DE AUTORIDADES LOCALES 2015.</t>
  </si>
  <si>
    <t>COMUNICACIONES Y PRENSA - COORDINACION DE PUBLICACIONES - ESTEBAN RODRIGUEZ - TEL: 2202880 ETX: 1000</t>
  </si>
  <si>
    <t>COMUNICACIONES Y PRENSA - SILVIA MARIA HOYOS VELEZ - TEL: 2202880 ETX: 1278</t>
  </si>
  <si>
    <t>ASDICION Y PRORROGA AL CONTRATO 052 DE 2015 - CUYO OBJETO ES: 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</si>
  <si>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31 DICIEMBRE Y/O AGOTAR RECURSOS</t>
  </si>
  <si>
    <t>ADICION Y PRORROGA AL CONTRATO N° 087 DE 2015 CUYO OBJETO ES: 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</si>
  <si>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Invitación Pública</t>
  </si>
  <si>
    <t>Presupuesto General de la Nación</t>
  </si>
  <si>
    <t>Selección Abreviada</t>
  </si>
  <si>
    <t>PPTO GRAL DE LA NACION</t>
  </si>
  <si>
    <t>46181501
46181504
46181528
46181533
46181604
46181704
46181804
46181902
46182002
46182201</t>
  </si>
  <si>
    <t xml:space="preserve">Contratación Directa </t>
  </si>
  <si>
    <t>INVITACIÓN PÚBLICA</t>
  </si>
  <si>
    <t>Recursos Propios</t>
  </si>
  <si>
    <t>CONTRATAR LA PRESTACIÓN DE UN SERVICIO DE AMBULANCIA - ÁREA PROTEGIDA, DE ATENCIÓN MÉDICA DE REACCIÓN RÁPIDA, ÁGIL Y OPORTUNA DURANTE LAS 24 HORAS DEL DÍA Y POR EL TÉRMINO DE EJECUCIÓN DEL CONTRATO, PARA EL CUBRIMIENTO DE CUALQUIER TIPO DE URGENCIA O EMERGENCIA QUE OCURRA A LOS FUNCIONARIOS, VISITANTES OCASIONALES, PROVEEDORES, ENTRE OTROS, QUE SE ENCUENTREN EN ALGUNA DE LAS SEDES DE LA REGISTRADURÍA NACIONAL DEL ESTADO CIVIL, EN LA CIUDAD DE BOGOTÁ.</t>
  </si>
  <si>
    <t>CONTRATAR EL APOYO LOGÍSTICO PARA LA REALIZACIÓN DE ACTIVIDADES DE BIENESTAR,  CULTURALES Y RECREATIVAS, DIRIGIDAS A LOS FUNCIONARIOS DE LAS OFICINAS CENTRALES.</t>
  </si>
  <si>
    <t>CONTRATAR EL APOYO LOGÍSTICO PARA LA REALIZACIÓN DE ACTIVIDADES DE BIENESTAR,  CULTURALES Y RECREATIVAS, DIRIGIDAS A LOS FUNCIONARIOS DE LAS DELEGACIONES DEPARTAMENTALES Y REGISTRADURIA DISTRITAL.</t>
  </si>
  <si>
    <t>CONTRATAR LA ADQUISICIÓN DE KITS DE PRIMEROS AUXILIOS Y DEMÁS ELEMENTOS PARA SERVICIOS MÉDICOS DE EMERGENCIA A LOS FUNCIONARIOS, CONTRATISTAS Y VISITANTES DE LAS OFICINAS CENTRALES.</t>
  </si>
  <si>
    <t>CONTRATAR LA ADQUISICIÓN DE   ELEMENTOS DE PROTECCIÓN PERSONAL PARA LOS FUNCIONARIOS DE LA REGISTRADURÍA NACIONAL DEL ESTADO CIVIL.</t>
  </si>
  <si>
    <t>CONTRATAR LA ACTUALIZACIÓN DE LA PLATAFORMA Y LOS CONTENIDOS DEL PROGRAMA DE INDUCCIÓN DE LA REGISTRADURÍA NACIONAL DEL ESTADO CIVIL</t>
  </si>
  <si>
    <t>DIAZ MESES</t>
  </si>
  <si>
    <t>NUEVE MESES</t>
  </si>
  <si>
    <t>UN MES</t>
  </si>
  <si>
    <t>DOS MESES</t>
  </si>
  <si>
    <t>TRES MESES</t>
  </si>
  <si>
    <t>OCHO  MESES</t>
  </si>
  <si>
    <t>ADQUISICION DE LA DOTACION DE LOS FUNCIONARIOS A QUE TENGAN DERECHO POR DISPOSICION LEGAL EN OFICINAS CENTRALES Y DELEGACIONES DEPARTAMENTALES.</t>
  </si>
  <si>
    <t>FORTALECIMIENTO A LOS ASUSTOS MISIONALES COMO IDENTIFICACION - FORTALECIMIENTO EN ELECTORAL. - MEJORAMIENTO INSTITUCIONAL. - FORMACION A LA CIUDADANIA EN VALORES PARA LA DEMOCRACIA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</si>
</sst>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d/mm/yyyy;@"/>
    <numFmt numFmtId="184" formatCode="_-&quot;$&quot;* #,##0_-;\-&quot;$&quot;* #,##0_-;_-&quot;$&quot;* &quot;-&quot;??_-;_-@_-"/>
    <numFmt numFmtId="185" formatCode="&quot;$&quot;\ #,##0"/>
    <numFmt numFmtId="186" formatCode="[$$-240A]#,##0"/>
    <numFmt numFmtId="187" formatCode="_ &quot;$&quot;\ * #,##0_ ;_ &quot;$&quot;\ * \-#,##0_ ;_ &quot;$&quot;\ * &quot;-&quot;??_ ;_ @_ "/>
    <numFmt numFmtId="188" formatCode="_ * #,##0_ ;_ * \-#,##0_ ;_ * &quot;-&quot;??_ ;_ @_ "/>
    <numFmt numFmtId="189" formatCode="&quot;$&quot;#,##0"/>
  </numFmts>
  <fonts count="50">
    <font>
      <sz val="11"/>
      <color theme="1"/>
      <name val="Calibri"/>
      <family val="2"/>
    </font>
    <font>
      <sz val="11"/>
      <color indexed="8"/>
      <name val="Calibri"/>
      <family val="2"/>
    </font>
    <font>
      <sz val="10"/>
      <name val="Helv"/>
      <family val="0"/>
    </font>
    <font>
      <sz val="11"/>
      <name val="Calibri"/>
      <family val="2"/>
    </font>
    <font>
      <b/>
      <sz val="11"/>
      <name val="Calibri"/>
      <family val="2"/>
    </font>
    <font>
      <b/>
      <sz val="11"/>
      <color indexed="8"/>
      <name val="Calibri"/>
      <family val="2"/>
    </font>
    <font>
      <b/>
      <u val="single"/>
      <sz val="11"/>
      <name val="Calibri"/>
      <family val="2"/>
    </font>
    <font>
      <b/>
      <u val="single"/>
      <sz val="11"/>
      <color indexed="8"/>
      <name val="Calibri"/>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0"/>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46" fillId="0" borderId="0" xfId="0" applyFont="1" applyAlignment="1">
      <alignment horizontal="center" wrapText="1"/>
    </xf>
    <xf numFmtId="0" fontId="0" fillId="33" borderId="0" xfId="0" applyFill="1" applyBorder="1" applyAlignment="1">
      <alignment wrapText="1"/>
    </xf>
    <xf numFmtId="0" fontId="3" fillId="33" borderId="10" xfId="38" applyFont="1" applyFill="1"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center" vertical="center" wrapText="1"/>
    </xf>
    <xf numFmtId="0" fontId="29" fillId="23" borderId="10" xfId="38" applyBorder="1" applyAlignment="1">
      <alignment horizontal="center" wrapText="1"/>
    </xf>
    <xf numFmtId="0" fontId="29" fillId="23" borderId="10" xfId="38" applyBorder="1" applyAlignment="1">
      <alignment horizontal="left" wrapText="1"/>
    </xf>
    <xf numFmtId="0" fontId="0" fillId="0" borderId="10" xfId="0" applyBorder="1" applyAlignment="1">
      <alignment horizontal="center" wrapText="1"/>
    </xf>
    <xf numFmtId="174" fontId="0" fillId="0" borderId="10" xfId="48" applyNumberFormat="1" applyFont="1" applyBorder="1" applyAlignment="1">
      <alignment horizontal="center" wrapText="1"/>
    </xf>
    <xf numFmtId="0" fontId="0" fillId="33" borderId="10" xfId="0" applyFill="1" applyBorder="1" applyAlignment="1">
      <alignment wrapText="1"/>
    </xf>
    <xf numFmtId="170" fontId="0" fillId="0" borderId="0" xfId="50" applyFont="1" applyBorder="1" applyAlignment="1">
      <alignment wrapText="1"/>
    </xf>
    <xf numFmtId="0" fontId="0" fillId="33" borderId="0" xfId="0" applyFont="1" applyFill="1" applyBorder="1" applyAlignment="1">
      <alignment horizontal="center" vertical="center"/>
    </xf>
    <xf numFmtId="0" fontId="0" fillId="33" borderId="0" xfId="0" applyFill="1" applyBorder="1" applyAlignment="1">
      <alignment vertical="center" wrapText="1"/>
    </xf>
    <xf numFmtId="174" fontId="3" fillId="33" borderId="0" xfId="48"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 fillId="33" borderId="10" xfId="38" applyFont="1" applyFill="1" applyBorder="1" applyAlignment="1">
      <alignment vertical="center" wrapText="1"/>
    </xf>
    <xf numFmtId="172" fontId="0" fillId="0" borderId="10" xfId="50" applyNumberFormat="1" applyFont="1" applyBorder="1" applyAlignment="1">
      <alignment wrapText="1"/>
    </xf>
    <xf numFmtId="172" fontId="0" fillId="0" borderId="10" xfId="50" applyNumberFormat="1" applyFont="1" applyBorder="1" applyAlignment="1">
      <alignment wrapText="1"/>
    </xf>
    <xf numFmtId="172" fontId="3" fillId="33" borderId="10" xfId="50" applyNumberFormat="1" applyFont="1" applyFill="1" applyBorder="1" applyAlignment="1">
      <alignment horizontal="right" vertical="center" wrapText="1"/>
    </xf>
    <xf numFmtId="172" fontId="0" fillId="33" borderId="10" xfId="50" applyNumberFormat="1" applyFont="1" applyFill="1" applyBorder="1" applyAlignment="1">
      <alignment vertical="center" wrapText="1"/>
    </xf>
    <xf numFmtId="172" fontId="0" fillId="0" borderId="0" xfId="50" applyNumberFormat="1" applyFont="1" applyBorder="1" applyAlignment="1">
      <alignment wrapText="1"/>
    </xf>
    <xf numFmtId="172" fontId="0" fillId="33" borderId="0" xfId="50" applyNumberFormat="1" applyFont="1" applyFill="1" applyBorder="1" applyAlignment="1">
      <alignment vertical="center" wrapText="1"/>
    </xf>
    <xf numFmtId="172" fontId="0" fillId="0" borderId="0" xfId="50" applyNumberFormat="1" applyFont="1" applyAlignment="1">
      <alignment wrapText="1"/>
    </xf>
    <xf numFmtId="172" fontId="0" fillId="0" borderId="0" xfId="50" applyNumberFormat="1" applyFont="1" applyBorder="1" applyAlignment="1">
      <alignment wrapText="1"/>
    </xf>
    <xf numFmtId="172" fontId="0" fillId="0" borderId="0" xfId="50" applyNumberFormat="1" applyFont="1" applyAlignment="1">
      <alignment wrapText="1"/>
    </xf>
    <xf numFmtId="172" fontId="3" fillId="33" borderId="10" xfId="50" applyNumberFormat="1" applyFont="1" applyFill="1" applyBorder="1" applyAlignment="1">
      <alignment horizontal="center" vertical="center" wrapText="1"/>
    </xf>
    <xf numFmtId="0" fontId="0" fillId="0" borderId="0" xfId="0" applyAlignment="1">
      <alignment horizontal="center"/>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0" fontId="3" fillId="33" borderId="10" xfId="53" applyFont="1" applyFill="1" applyBorder="1" applyAlignment="1">
      <alignment horizontal="center" vertical="center" wrapText="1"/>
      <protection/>
    </xf>
    <xf numFmtId="4" fontId="3" fillId="33" borderId="10" xfId="48"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7" fillId="33" borderId="0" xfId="0" applyFont="1" applyFill="1" applyBorder="1" applyAlignment="1">
      <alignment wrapText="1"/>
    </xf>
    <xf numFmtId="0" fontId="1" fillId="33" borderId="10" xfId="0" applyFont="1" applyFill="1" applyBorder="1" applyAlignment="1">
      <alignment vertical="center" wrapText="1"/>
    </xf>
    <xf numFmtId="0" fontId="3" fillId="33" borderId="10" xfId="38" applyNumberFormat="1" applyFont="1" applyFill="1" applyBorder="1" applyAlignment="1">
      <alignment horizontal="left" vertical="center" wrapText="1"/>
    </xf>
    <xf numFmtId="0" fontId="3" fillId="33" borderId="10" xfId="0" applyFont="1" applyFill="1" applyBorder="1" applyAlignment="1">
      <alignment vertical="center" wrapText="1"/>
    </xf>
    <xf numFmtId="0" fontId="1" fillId="33" borderId="10" xfId="0" applyFont="1" applyFill="1" applyBorder="1" applyAlignment="1">
      <alignment vertical="center" wrapText="1"/>
    </xf>
    <xf numFmtId="0" fontId="47" fillId="33" borderId="0" xfId="0" applyFont="1" applyFill="1" applyBorder="1" applyAlignment="1">
      <alignment horizontal="center" vertical="center" wrapText="1"/>
    </xf>
    <xf numFmtId="0" fontId="0" fillId="0" borderId="11" xfId="0" applyBorder="1" applyAlignment="1">
      <alignment horizontal="center" vertical="center" wrapText="1"/>
    </xf>
    <xf numFmtId="0" fontId="29" fillId="23" borderId="11" xfId="38" applyBorder="1" applyAlignment="1">
      <alignment horizontal="center" wrapText="1"/>
    </xf>
    <xf numFmtId="0" fontId="0" fillId="0" borderId="11" xfId="0" applyBorder="1" applyAlignment="1">
      <alignment horizontal="center" wrapText="1"/>
    </xf>
    <xf numFmtId="0" fontId="48" fillId="33" borderId="0" xfId="38" applyFont="1" applyFill="1" applyBorder="1" applyAlignment="1">
      <alignment horizontal="center" vertical="center" wrapText="1"/>
    </xf>
    <xf numFmtId="0" fontId="47" fillId="33" borderId="0" xfId="0" applyFont="1" applyFill="1" applyBorder="1" applyAlignment="1">
      <alignment vertical="center" wrapText="1"/>
    </xf>
    <xf numFmtId="0" fontId="47" fillId="33" borderId="0" xfId="0" applyFont="1" applyFill="1" applyBorder="1" applyAlignment="1">
      <alignment horizontal="left" vertical="center" wrapText="1"/>
    </xf>
    <xf numFmtId="0" fontId="32" fillId="23" borderId="10" xfId="38" applyFont="1" applyBorder="1" applyAlignment="1">
      <alignment horizontal="center" vertical="center" wrapText="1"/>
    </xf>
    <xf numFmtId="172" fontId="32" fillId="23" borderId="10" xfId="50" applyNumberFormat="1" applyFont="1" applyFill="1" applyBorder="1" applyAlignment="1">
      <alignment horizontal="center" vertical="center" wrapText="1"/>
    </xf>
    <xf numFmtId="0" fontId="49" fillId="33" borderId="10" xfId="0" applyFont="1" applyFill="1" applyBorder="1" applyAlignment="1">
      <alignment vertical="center" wrapText="1"/>
    </xf>
    <xf numFmtId="0" fontId="0" fillId="0" borderId="10" xfId="0" applyFill="1" applyBorder="1" applyAlignment="1">
      <alignment horizontal="center" vertical="center" wrapText="1"/>
    </xf>
    <xf numFmtId="0" fontId="46" fillId="0" borderId="10" xfId="0" applyFont="1" applyBorder="1" applyAlignment="1">
      <alignment horizontal="left" vertical="center"/>
    </xf>
    <xf numFmtId="165" fontId="0" fillId="0" borderId="10" xfId="50" applyNumberFormat="1" applyFont="1" applyBorder="1" applyAlignment="1">
      <alignment horizontal="left" wrapText="1"/>
    </xf>
    <xf numFmtId="170" fontId="0" fillId="0" borderId="10" xfId="50" applyFont="1" applyBorder="1" applyAlignment="1">
      <alignment horizontal="left" wrapText="1"/>
    </xf>
    <xf numFmtId="14" fontId="0" fillId="0" borderId="10" xfId="0" applyNumberFormat="1" applyBorder="1" applyAlignment="1">
      <alignment horizontal="left" wrapText="1"/>
    </xf>
    <xf numFmtId="0" fontId="0" fillId="0" borderId="10" xfId="0" applyBorder="1" applyAlignment="1">
      <alignment horizontal="left" wrapText="1"/>
    </xf>
    <xf numFmtId="0" fontId="36" fillId="0" borderId="10" xfId="45" applyBorder="1" applyAlignment="1">
      <alignment horizontal="left" wrapText="1"/>
    </xf>
    <xf numFmtId="0" fontId="46" fillId="0" borderId="10"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LAN DE COMPRAS FRR DICIEMBRE 31-200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zoomScale="80" zoomScaleNormal="80" zoomScalePageLayoutView="80" workbookViewId="0" topLeftCell="A11">
      <selection activeCell="E20" sqref="E20"/>
    </sheetView>
  </sheetViews>
  <sheetFormatPr defaultColWidth="10.8515625" defaultRowHeight="15"/>
  <cols>
    <col min="1" max="1" width="12.57421875" style="43" customWidth="1"/>
    <col min="2" max="2" width="21.7109375" style="6" customWidth="1"/>
    <col min="3" max="3" width="62.8515625" style="1" customWidth="1"/>
    <col min="4" max="4" width="17.421875" style="4" customWidth="1"/>
    <col min="5" max="5" width="15.140625" style="4" customWidth="1"/>
    <col min="6" max="6" width="17.421875" style="4" customWidth="1"/>
    <col min="7" max="7" width="18.7109375" style="3" bestFit="1" customWidth="1"/>
    <col min="8" max="8" width="21.28125" style="32" customWidth="1"/>
    <col min="9" max="9" width="27.00390625" style="30" customWidth="1"/>
    <col min="10" max="10" width="16.140625" style="4" bestFit="1" customWidth="1"/>
    <col min="11" max="11" width="16.7109375" style="4" customWidth="1"/>
    <col min="12" max="12" width="35.7109375" style="4" customWidth="1"/>
    <col min="13" max="13" width="21.7109375" style="1" customWidth="1"/>
    <col min="14" max="16384" width="10.8515625" style="1" customWidth="1"/>
  </cols>
  <sheetData>
    <row r="1" spans="2:12" ht="15">
      <c r="B1" s="59" t="s">
        <v>19</v>
      </c>
      <c r="C1" s="59"/>
      <c r="D1" s="59"/>
      <c r="E1" s="59"/>
      <c r="F1" s="59"/>
      <c r="G1" s="59"/>
      <c r="H1" s="59"/>
      <c r="I1" s="59"/>
      <c r="J1" s="14"/>
      <c r="K1" s="14"/>
      <c r="L1" s="14"/>
    </row>
    <row r="2" spans="2:12" ht="15">
      <c r="B2" s="65"/>
      <c r="C2" s="65"/>
      <c r="D2" s="65"/>
      <c r="E2" s="65"/>
      <c r="F2" s="65"/>
      <c r="G2" s="65"/>
      <c r="H2" s="65"/>
      <c r="I2" s="65"/>
      <c r="J2" s="14"/>
      <c r="K2" s="14"/>
      <c r="L2" s="14"/>
    </row>
    <row r="3" spans="2:12" ht="15">
      <c r="B3" s="59" t="s">
        <v>0</v>
      </c>
      <c r="C3" s="59"/>
      <c r="D3" s="59"/>
      <c r="E3" s="59"/>
      <c r="F3" s="59"/>
      <c r="G3" s="59"/>
      <c r="H3" s="59"/>
      <c r="I3" s="59"/>
      <c r="J3" s="14"/>
      <c r="K3" s="14"/>
      <c r="L3" s="14"/>
    </row>
    <row r="4" spans="2:12" ht="15" customHeight="1">
      <c r="B4" s="10" t="s">
        <v>1</v>
      </c>
      <c r="C4" s="63" t="s">
        <v>38</v>
      </c>
      <c r="D4" s="63"/>
      <c r="E4" s="63"/>
      <c r="F4" s="63"/>
      <c r="G4" s="63"/>
      <c r="H4" s="63"/>
      <c r="I4" s="63"/>
      <c r="J4" s="14"/>
      <c r="K4" s="58" t="s">
        <v>24</v>
      </c>
      <c r="L4" s="58"/>
    </row>
    <row r="5" spans="2:12" ht="15">
      <c r="B5" s="10" t="s">
        <v>2</v>
      </c>
      <c r="C5" s="63" t="s">
        <v>39</v>
      </c>
      <c r="D5" s="63"/>
      <c r="E5" s="63"/>
      <c r="F5" s="63"/>
      <c r="G5" s="63"/>
      <c r="H5" s="63"/>
      <c r="I5" s="63"/>
      <c r="J5" s="14"/>
      <c r="K5" s="58"/>
      <c r="L5" s="58"/>
    </row>
    <row r="6" spans="2:12" ht="15">
      <c r="B6" s="10" t="s">
        <v>3</v>
      </c>
      <c r="C6" s="63" t="s">
        <v>44</v>
      </c>
      <c r="D6" s="63"/>
      <c r="E6" s="63"/>
      <c r="F6" s="63"/>
      <c r="G6" s="63"/>
      <c r="H6" s="63"/>
      <c r="I6" s="63"/>
      <c r="J6" s="14"/>
      <c r="K6" s="58"/>
      <c r="L6" s="58"/>
    </row>
    <row r="7" spans="2:12" ht="15">
      <c r="B7" s="10" t="s">
        <v>16</v>
      </c>
      <c r="C7" s="64" t="s">
        <v>40</v>
      </c>
      <c r="D7" s="64"/>
      <c r="E7" s="64"/>
      <c r="F7" s="64"/>
      <c r="G7" s="64"/>
      <c r="H7" s="64"/>
      <c r="I7" s="64"/>
      <c r="J7" s="14"/>
      <c r="K7" s="58"/>
      <c r="L7" s="58"/>
    </row>
    <row r="8" spans="2:12" ht="80.25" customHeight="1">
      <c r="B8" s="11" t="s">
        <v>46</v>
      </c>
      <c r="C8" s="63" t="s">
        <v>45</v>
      </c>
      <c r="D8" s="63"/>
      <c r="E8" s="63"/>
      <c r="F8" s="63"/>
      <c r="G8" s="63"/>
      <c r="H8" s="63"/>
      <c r="I8" s="63"/>
      <c r="J8" s="63"/>
      <c r="K8" s="58"/>
      <c r="L8" s="58"/>
    </row>
    <row r="9" spans="2:12" ht="62.25" customHeight="1">
      <c r="B9" s="11" t="s">
        <v>47</v>
      </c>
      <c r="C9" s="63" t="s">
        <v>48</v>
      </c>
      <c r="D9" s="63"/>
      <c r="E9" s="63"/>
      <c r="F9" s="63"/>
      <c r="G9" s="63"/>
      <c r="H9" s="63"/>
      <c r="I9" s="63"/>
      <c r="J9" s="63"/>
      <c r="K9" s="58" t="s">
        <v>23</v>
      </c>
      <c r="L9" s="58"/>
    </row>
    <row r="10" spans="2:12" ht="69" customHeight="1">
      <c r="B10" s="10" t="s">
        <v>4</v>
      </c>
      <c r="C10" s="66" t="s">
        <v>163</v>
      </c>
      <c r="D10" s="67"/>
      <c r="E10" s="67"/>
      <c r="F10" s="67"/>
      <c r="G10" s="67"/>
      <c r="H10" s="67"/>
      <c r="I10" s="67"/>
      <c r="J10" s="68"/>
      <c r="K10" s="58"/>
      <c r="L10" s="58"/>
    </row>
    <row r="11" spans="2:12" ht="29.25" customHeight="1">
      <c r="B11" s="10" t="s">
        <v>5</v>
      </c>
      <c r="C11" s="63" t="s">
        <v>41</v>
      </c>
      <c r="D11" s="63"/>
      <c r="E11" s="63"/>
      <c r="F11" s="63"/>
      <c r="G11" s="63"/>
      <c r="H11" s="63"/>
      <c r="I11" s="63"/>
      <c r="J11" s="14"/>
      <c r="K11" s="58"/>
      <c r="L11" s="58"/>
    </row>
    <row r="12" spans="2:12" ht="15">
      <c r="B12" s="10" t="s">
        <v>20</v>
      </c>
      <c r="C12" s="60">
        <v>52028044396</v>
      </c>
      <c r="D12" s="61"/>
      <c r="E12" s="61"/>
      <c r="F12" s="61"/>
      <c r="G12" s="61"/>
      <c r="H12" s="61"/>
      <c r="I12" s="61"/>
      <c r="J12" s="14"/>
      <c r="K12" s="58"/>
      <c r="L12" s="58"/>
    </row>
    <row r="13" spans="2:12" ht="30">
      <c r="B13" s="10" t="s">
        <v>21</v>
      </c>
      <c r="C13" s="60">
        <v>448145100</v>
      </c>
      <c r="D13" s="61"/>
      <c r="E13" s="61"/>
      <c r="F13" s="61"/>
      <c r="G13" s="61"/>
      <c r="H13" s="61"/>
      <c r="I13" s="61"/>
      <c r="J13" s="15"/>
      <c r="K13" s="58"/>
      <c r="L13" s="58"/>
    </row>
    <row r="14" spans="2:12" ht="30">
      <c r="B14" s="10" t="s">
        <v>22</v>
      </c>
      <c r="C14" s="60">
        <v>44814510</v>
      </c>
      <c r="D14" s="61"/>
      <c r="E14" s="61"/>
      <c r="F14" s="61"/>
      <c r="G14" s="61"/>
      <c r="H14" s="61"/>
      <c r="I14" s="61"/>
      <c r="J14" s="14"/>
      <c r="K14" s="58"/>
      <c r="L14" s="58"/>
    </row>
    <row r="15" spans="2:12" ht="30">
      <c r="B15" s="10" t="s">
        <v>18</v>
      </c>
      <c r="C15" s="62" t="s">
        <v>67</v>
      </c>
      <c r="D15" s="62"/>
      <c r="E15" s="62"/>
      <c r="F15" s="62"/>
      <c r="G15" s="62"/>
      <c r="H15" s="62"/>
      <c r="I15" s="62"/>
      <c r="J15" s="14"/>
      <c r="K15" s="58"/>
      <c r="L15" s="58"/>
    </row>
    <row r="16" spans="2:12" ht="15">
      <c r="B16" s="49"/>
      <c r="D16" s="14"/>
      <c r="E16" s="14"/>
      <c r="F16" s="14"/>
      <c r="G16" s="16"/>
      <c r="H16" s="24"/>
      <c r="I16" s="25"/>
      <c r="J16" s="14"/>
      <c r="K16" s="14"/>
      <c r="L16" s="14"/>
    </row>
    <row r="17" spans="2:12" ht="15">
      <c r="B17" s="59" t="s">
        <v>15</v>
      </c>
      <c r="C17" s="59"/>
      <c r="D17" s="14"/>
      <c r="E17" s="14"/>
      <c r="F17" s="14"/>
      <c r="G17" s="16"/>
      <c r="H17" s="24"/>
      <c r="I17" s="25"/>
      <c r="J17" s="14"/>
      <c r="K17" s="14"/>
      <c r="L17" s="14"/>
    </row>
    <row r="18" spans="1:12" ht="75" customHeight="1">
      <c r="A18" s="52"/>
      <c r="B18" s="55" t="s">
        <v>25</v>
      </c>
      <c r="C18" s="55" t="s">
        <v>6</v>
      </c>
      <c r="D18" s="55" t="s">
        <v>17</v>
      </c>
      <c r="E18" s="55" t="s">
        <v>7</v>
      </c>
      <c r="F18" s="55" t="s">
        <v>8</v>
      </c>
      <c r="G18" s="55" t="s">
        <v>9</v>
      </c>
      <c r="H18" s="56" t="s">
        <v>10</v>
      </c>
      <c r="I18" s="56" t="s">
        <v>11</v>
      </c>
      <c r="J18" s="55" t="s">
        <v>12</v>
      </c>
      <c r="K18" s="55" t="s">
        <v>13</v>
      </c>
      <c r="L18" s="55" t="s">
        <v>14</v>
      </c>
    </row>
    <row r="19" spans="1:12" s="3" customFormat="1" ht="75" customHeight="1">
      <c r="A19" s="53"/>
      <c r="B19" s="9">
        <v>80111607</v>
      </c>
      <c r="C19" s="23" t="s">
        <v>53</v>
      </c>
      <c r="D19" s="9" t="s">
        <v>35</v>
      </c>
      <c r="E19" s="9" t="s">
        <v>64</v>
      </c>
      <c r="F19" s="9" t="s">
        <v>30</v>
      </c>
      <c r="G19" s="35" t="s">
        <v>51</v>
      </c>
      <c r="H19" s="33">
        <f>1945712000-200000000-18618000-9280000</f>
        <v>1717814000</v>
      </c>
      <c r="I19" s="33">
        <f aca="true" t="shared" si="0" ref="I19:I32">+H19</f>
        <v>1717814000</v>
      </c>
      <c r="J19" s="9" t="s">
        <v>28</v>
      </c>
      <c r="K19" s="9" t="s">
        <v>26</v>
      </c>
      <c r="L19" s="9" t="s">
        <v>66</v>
      </c>
    </row>
    <row r="20" spans="1:12" s="3" customFormat="1" ht="143.25" customHeight="1">
      <c r="A20" s="53"/>
      <c r="B20" s="9">
        <v>80101504</v>
      </c>
      <c r="C20" s="23" t="s">
        <v>129</v>
      </c>
      <c r="D20" s="9" t="s">
        <v>29</v>
      </c>
      <c r="E20" s="9" t="s">
        <v>127</v>
      </c>
      <c r="F20" s="9" t="s">
        <v>30</v>
      </c>
      <c r="G20" s="35" t="s">
        <v>51</v>
      </c>
      <c r="H20" s="33">
        <v>9280000</v>
      </c>
      <c r="I20" s="33">
        <f t="shared" si="0"/>
        <v>9280000</v>
      </c>
      <c r="J20" s="9" t="s">
        <v>28</v>
      </c>
      <c r="K20" s="9" t="s">
        <v>26</v>
      </c>
      <c r="L20" s="9" t="s">
        <v>128</v>
      </c>
    </row>
    <row r="21" spans="1:12" s="3" customFormat="1" ht="75" customHeight="1">
      <c r="A21" s="53"/>
      <c r="B21" s="9">
        <v>81101508</v>
      </c>
      <c r="C21" s="23" t="s">
        <v>126</v>
      </c>
      <c r="D21" s="9" t="s">
        <v>29</v>
      </c>
      <c r="E21" s="9" t="s">
        <v>89</v>
      </c>
      <c r="F21" s="9" t="s">
        <v>30</v>
      </c>
      <c r="G21" s="35" t="s">
        <v>51</v>
      </c>
      <c r="H21" s="33">
        <v>18618000</v>
      </c>
      <c r="I21" s="33">
        <f t="shared" si="0"/>
        <v>18618000</v>
      </c>
      <c r="J21" s="9" t="s">
        <v>28</v>
      </c>
      <c r="K21" s="9" t="s">
        <v>26</v>
      </c>
      <c r="L21" s="36" t="s">
        <v>118</v>
      </c>
    </row>
    <row r="22" spans="1:12" s="3" customFormat="1" ht="75" customHeight="1">
      <c r="A22" s="53"/>
      <c r="B22" s="9">
        <v>80111607</v>
      </c>
      <c r="C22" s="23" t="s">
        <v>125</v>
      </c>
      <c r="D22" s="9" t="s">
        <v>35</v>
      </c>
      <c r="E22" s="9" t="s">
        <v>64</v>
      </c>
      <c r="F22" s="9" t="s">
        <v>30</v>
      </c>
      <c r="G22" s="35" t="s">
        <v>51</v>
      </c>
      <c r="H22" s="33">
        <v>200000000</v>
      </c>
      <c r="I22" s="33">
        <f t="shared" si="0"/>
        <v>200000000</v>
      </c>
      <c r="J22" s="9" t="s">
        <v>28</v>
      </c>
      <c r="K22" s="9" t="s">
        <v>26</v>
      </c>
      <c r="L22" s="9" t="s">
        <v>66</v>
      </c>
    </row>
    <row r="23" spans="1:12" s="3" customFormat="1" ht="75" customHeight="1">
      <c r="A23" s="53"/>
      <c r="B23" s="9">
        <v>43211507</v>
      </c>
      <c r="C23" s="23" t="s">
        <v>72</v>
      </c>
      <c r="D23" s="9" t="s">
        <v>35</v>
      </c>
      <c r="E23" s="9" t="s">
        <v>64</v>
      </c>
      <c r="F23" s="9" t="s">
        <v>33</v>
      </c>
      <c r="G23" s="35" t="s">
        <v>51</v>
      </c>
      <c r="H23" s="33">
        <v>1000000000</v>
      </c>
      <c r="I23" s="33">
        <f t="shared" si="0"/>
        <v>1000000000</v>
      </c>
      <c r="J23" s="9" t="s">
        <v>28</v>
      </c>
      <c r="K23" s="9" t="s">
        <v>26</v>
      </c>
      <c r="L23" s="9" t="s">
        <v>76</v>
      </c>
    </row>
    <row r="24" spans="1:12" s="3" customFormat="1" ht="75" customHeight="1">
      <c r="A24" s="53"/>
      <c r="B24" s="9">
        <v>81112215</v>
      </c>
      <c r="C24" s="23" t="s">
        <v>73</v>
      </c>
      <c r="D24" s="9" t="s">
        <v>35</v>
      </c>
      <c r="E24" s="9" t="s">
        <v>64</v>
      </c>
      <c r="F24" s="9" t="s">
        <v>30</v>
      </c>
      <c r="G24" s="35" t="s">
        <v>51</v>
      </c>
      <c r="H24" s="33">
        <v>1000000000</v>
      </c>
      <c r="I24" s="33">
        <f t="shared" si="0"/>
        <v>1000000000</v>
      </c>
      <c r="J24" s="9" t="s">
        <v>28</v>
      </c>
      <c r="K24" s="9" t="s">
        <v>26</v>
      </c>
      <c r="L24" s="9" t="s">
        <v>77</v>
      </c>
    </row>
    <row r="25" spans="1:12" s="3" customFormat="1" ht="75" customHeight="1">
      <c r="A25" s="53"/>
      <c r="B25" s="9">
        <v>25101503</v>
      </c>
      <c r="C25" s="23" t="s">
        <v>74</v>
      </c>
      <c r="D25" s="9" t="s">
        <v>80</v>
      </c>
      <c r="E25" s="9" t="s">
        <v>37</v>
      </c>
      <c r="F25" s="9" t="s">
        <v>75</v>
      </c>
      <c r="G25" s="35" t="s">
        <v>51</v>
      </c>
      <c r="H25" s="33">
        <v>2000000000</v>
      </c>
      <c r="I25" s="33">
        <f t="shared" si="0"/>
        <v>2000000000</v>
      </c>
      <c r="J25" s="9" t="s">
        <v>28</v>
      </c>
      <c r="K25" s="9" t="s">
        <v>26</v>
      </c>
      <c r="L25" s="9" t="s">
        <v>78</v>
      </c>
    </row>
    <row r="26" spans="1:12" s="3" customFormat="1" ht="75" customHeight="1">
      <c r="A26" s="53"/>
      <c r="B26" s="9">
        <v>56101708</v>
      </c>
      <c r="C26" s="23" t="s">
        <v>54</v>
      </c>
      <c r="D26" s="9" t="s">
        <v>80</v>
      </c>
      <c r="E26" s="9" t="s">
        <v>37</v>
      </c>
      <c r="F26" s="9" t="s">
        <v>42</v>
      </c>
      <c r="G26" s="35" t="s">
        <v>51</v>
      </c>
      <c r="H26" s="33">
        <v>135187324</v>
      </c>
      <c r="I26" s="33">
        <f t="shared" si="0"/>
        <v>135187324</v>
      </c>
      <c r="J26" s="9" t="s">
        <v>28</v>
      </c>
      <c r="K26" s="9" t="s">
        <v>26</v>
      </c>
      <c r="L26" s="9" t="s">
        <v>55</v>
      </c>
    </row>
    <row r="27" spans="1:12" s="3" customFormat="1" ht="75" customHeight="1">
      <c r="A27" s="54"/>
      <c r="B27" s="9">
        <v>15101506</v>
      </c>
      <c r="C27" s="23" t="s">
        <v>63</v>
      </c>
      <c r="D27" s="9" t="s">
        <v>29</v>
      </c>
      <c r="E27" s="9" t="s">
        <v>68</v>
      </c>
      <c r="F27" s="9" t="s">
        <v>56</v>
      </c>
      <c r="G27" s="35" t="s">
        <v>51</v>
      </c>
      <c r="H27" s="33">
        <v>335384304</v>
      </c>
      <c r="I27" s="33">
        <f t="shared" si="0"/>
        <v>335384304</v>
      </c>
      <c r="J27" s="9" t="s">
        <v>28</v>
      </c>
      <c r="K27" s="9" t="s">
        <v>26</v>
      </c>
      <c r="L27" s="9" t="s">
        <v>57</v>
      </c>
    </row>
    <row r="28" spans="1:12" s="3" customFormat="1" ht="75" customHeight="1">
      <c r="A28" s="54"/>
      <c r="B28" s="36">
        <v>72151704</v>
      </c>
      <c r="C28" s="38" t="s">
        <v>106</v>
      </c>
      <c r="D28" s="39" t="s">
        <v>35</v>
      </c>
      <c r="E28" s="39" t="s">
        <v>64</v>
      </c>
      <c r="F28" s="39" t="s">
        <v>32</v>
      </c>
      <c r="G28" s="36" t="s">
        <v>107</v>
      </c>
      <c r="H28" s="27">
        <f>44000000+10400</f>
        <v>44010400</v>
      </c>
      <c r="I28" s="27">
        <f t="shared" si="0"/>
        <v>44010400</v>
      </c>
      <c r="J28" s="36" t="s">
        <v>81</v>
      </c>
      <c r="K28" s="36" t="s">
        <v>26</v>
      </c>
      <c r="L28" s="36" t="s">
        <v>108</v>
      </c>
    </row>
    <row r="29" spans="1:12" s="3" customFormat="1" ht="75" customHeight="1">
      <c r="A29" s="54"/>
      <c r="B29" s="36">
        <v>27113201</v>
      </c>
      <c r="C29" s="37" t="s">
        <v>111</v>
      </c>
      <c r="D29" s="41" t="s">
        <v>82</v>
      </c>
      <c r="E29" s="39" t="s">
        <v>37</v>
      </c>
      <c r="F29" s="39" t="s">
        <v>32</v>
      </c>
      <c r="G29" s="35" t="s">
        <v>107</v>
      </c>
      <c r="H29" s="26">
        <f>99240900-10400</f>
        <v>99230500</v>
      </c>
      <c r="I29" s="26">
        <f t="shared" si="0"/>
        <v>99230500</v>
      </c>
      <c r="J29" s="39" t="s">
        <v>28</v>
      </c>
      <c r="K29" s="39" t="s">
        <v>26</v>
      </c>
      <c r="L29" s="36" t="s">
        <v>112</v>
      </c>
    </row>
    <row r="30" spans="1:12" s="3" customFormat="1" ht="75" customHeight="1">
      <c r="A30" s="54"/>
      <c r="B30" s="36">
        <v>73152108</v>
      </c>
      <c r="C30" s="37" t="s">
        <v>113</v>
      </c>
      <c r="D30" s="39" t="s">
        <v>116</v>
      </c>
      <c r="E30" s="39" t="s">
        <v>114</v>
      </c>
      <c r="F30" s="39" t="s">
        <v>32</v>
      </c>
      <c r="G30" s="38" t="s">
        <v>51</v>
      </c>
      <c r="H30" s="26">
        <v>19000000</v>
      </c>
      <c r="I30" s="33">
        <f t="shared" si="0"/>
        <v>19000000</v>
      </c>
      <c r="J30" s="42" t="s">
        <v>28</v>
      </c>
      <c r="K30" s="36" t="s">
        <v>26</v>
      </c>
      <c r="L30" s="36" t="s">
        <v>115</v>
      </c>
    </row>
    <row r="31" spans="1:12" s="3" customFormat="1" ht="75" customHeight="1">
      <c r="A31" s="54"/>
      <c r="B31" s="36">
        <v>73152108</v>
      </c>
      <c r="C31" s="37" t="s">
        <v>117</v>
      </c>
      <c r="D31" s="39" t="s">
        <v>116</v>
      </c>
      <c r="E31" s="39" t="s">
        <v>114</v>
      </c>
      <c r="F31" s="39" t="s">
        <v>32</v>
      </c>
      <c r="G31" s="38" t="s">
        <v>51</v>
      </c>
      <c r="H31" s="26">
        <v>25000000</v>
      </c>
      <c r="I31" s="33">
        <f t="shared" si="0"/>
        <v>25000000</v>
      </c>
      <c r="J31" s="42" t="s">
        <v>28</v>
      </c>
      <c r="K31" s="36" t="s">
        <v>26</v>
      </c>
      <c r="L31" s="36" t="s">
        <v>115</v>
      </c>
    </row>
    <row r="32" spans="1:12" s="3" customFormat="1" ht="75" customHeight="1">
      <c r="A32" s="54"/>
      <c r="B32" s="36">
        <v>72101509</v>
      </c>
      <c r="C32" s="37" t="s">
        <v>120</v>
      </c>
      <c r="D32" s="41" t="s">
        <v>119</v>
      </c>
      <c r="E32" s="39" t="s">
        <v>64</v>
      </c>
      <c r="F32" s="39" t="s">
        <v>32</v>
      </c>
      <c r="G32" s="38" t="s">
        <v>51</v>
      </c>
      <c r="H32" s="26">
        <v>16200000</v>
      </c>
      <c r="I32" s="33">
        <f t="shared" si="0"/>
        <v>16200000</v>
      </c>
      <c r="J32" s="39" t="s">
        <v>28</v>
      </c>
      <c r="K32" s="39" t="s">
        <v>26</v>
      </c>
      <c r="L32" s="36" t="s">
        <v>118</v>
      </c>
    </row>
    <row r="33" spans="1:12" s="3" customFormat="1" ht="65.25" customHeight="1">
      <c r="A33" s="54"/>
      <c r="B33" s="36">
        <v>73152108</v>
      </c>
      <c r="C33" s="37" t="s">
        <v>123</v>
      </c>
      <c r="D33" s="41" t="s">
        <v>29</v>
      </c>
      <c r="E33" s="39" t="s">
        <v>121</v>
      </c>
      <c r="F33" s="39" t="s">
        <v>31</v>
      </c>
      <c r="G33" s="38" t="s">
        <v>51</v>
      </c>
      <c r="H33" s="26">
        <v>32500000</v>
      </c>
      <c r="I33" s="33">
        <v>32500000</v>
      </c>
      <c r="J33" s="39" t="s">
        <v>28</v>
      </c>
      <c r="K33" s="39" t="s">
        <v>26</v>
      </c>
      <c r="L33" s="36" t="s">
        <v>122</v>
      </c>
    </row>
    <row r="34" spans="1:12" s="3" customFormat="1" ht="148.5" customHeight="1">
      <c r="A34" s="54"/>
      <c r="B34" s="36">
        <v>78181500</v>
      </c>
      <c r="C34" s="35" t="s">
        <v>141</v>
      </c>
      <c r="D34" s="36" t="s">
        <v>29</v>
      </c>
      <c r="E34" s="36" t="s">
        <v>37</v>
      </c>
      <c r="F34" s="36" t="s">
        <v>32</v>
      </c>
      <c r="G34" s="38" t="s">
        <v>51</v>
      </c>
      <c r="H34" s="27">
        <v>220000000</v>
      </c>
      <c r="I34" s="33">
        <f aca="true" t="shared" si="1" ref="I34:I47">+H34</f>
        <v>220000000</v>
      </c>
      <c r="J34" s="36" t="s">
        <v>81</v>
      </c>
      <c r="K34" s="36" t="s">
        <v>26</v>
      </c>
      <c r="L34" s="9" t="s">
        <v>57</v>
      </c>
    </row>
    <row r="35" spans="1:12" s="3" customFormat="1" ht="148.5" customHeight="1">
      <c r="A35" s="54"/>
      <c r="B35" s="36">
        <v>78181500</v>
      </c>
      <c r="C35" s="35" t="s">
        <v>79</v>
      </c>
      <c r="D35" s="36" t="s">
        <v>35</v>
      </c>
      <c r="E35" s="36" t="s">
        <v>65</v>
      </c>
      <c r="F35" s="36" t="s">
        <v>32</v>
      </c>
      <c r="G35" s="38" t="s">
        <v>51</v>
      </c>
      <c r="H35" s="27">
        <v>282598369</v>
      </c>
      <c r="I35" s="33">
        <f t="shared" si="1"/>
        <v>282598369</v>
      </c>
      <c r="J35" s="36" t="s">
        <v>81</v>
      </c>
      <c r="K35" s="36" t="s">
        <v>26</v>
      </c>
      <c r="L35" s="9" t="s">
        <v>57</v>
      </c>
    </row>
    <row r="36" spans="1:12" s="3" customFormat="1" ht="75" customHeight="1">
      <c r="A36" s="54"/>
      <c r="B36" s="9">
        <v>76111501</v>
      </c>
      <c r="C36" s="44" t="s">
        <v>84</v>
      </c>
      <c r="D36" s="9" t="s">
        <v>29</v>
      </c>
      <c r="E36" s="9" t="s">
        <v>37</v>
      </c>
      <c r="F36" s="9" t="s">
        <v>56</v>
      </c>
      <c r="G36" s="35" t="s">
        <v>51</v>
      </c>
      <c r="H36" s="33">
        <v>347221420</v>
      </c>
      <c r="I36" s="33">
        <f t="shared" si="1"/>
        <v>347221420</v>
      </c>
      <c r="J36" s="9" t="s">
        <v>28</v>
      </c>
      <c r="K36" s="9" t="s">
        <v>26</v>
      </c>
      <c r="L36" s="9" t="s">
        <v>69</v>
      </c>
    </row>
    <row r="37" spans="1:12" s="3" customFormat="1" ht="75" customHeight="1">
      <c r="A37" s="54"/>
      <c r="B37" s="9">
        <v>76111501</v>
      </c>
      <c r="C37" s="44" t="s">
        <v>83</v>
      </c>
      <c r="D37" s="9" t="s">
        <v>35</v>
      </c>
      <c r="E37" s="9" t="s">
        <v>65</v>
      </c>
      <c r="F37" s="9" t="s">
        <v>56</v>
      </c>
      <c r="G37" s="35" t="s">
        <v>51</v>
      </c>
      <c r="H37" s="33">
        <v>650000000</v>
      </c>
      <c r="I37" s="33">
        <f t="shared" si="1"/>
        <v>650000000</v>
      </c>
      <c r="J37" s="9" t="s">
        <v>28</v>
      </c>
      <c r="K37" s="9" t="s">
        <v>26</v>
      </c>
      <c r="L37" s="9" t="s">
        <v>69</v>
      </c>
    </row>
    <row r="38" spans="1:12" s="3" customFormat="1" ht="112.5" customHeight="1">
      <c r="A38" s="53"/>
      <c r="B38" s="36">
        <v>78102203</v>
      </c>
      <c r="C38" s="45" t="s">
        <v>139</v>
      </c>
      <c r="D38" s="9" t="s">
        <v>29</v>
      </c>
      <c r="E38" s="9" t="s">
        <v>64</v>
      </c>
      <c r="F38" s="9" t="s">
        <v>33</v>
      </c>
      <c r="G38" s="35" t="s">
        <v>51</v>
      </c>
      <c r="H38" s="33">
        <v>801041345</v>
      </c>
      <c r="I38" s="33">
        <f t="shared" si="1"/>
        <v>801041345</v>
      </c>
      <c r="J38" s="9" t="s">
        <v>28</v>
      </c>
      <c r="K38" s="9" t="s">
        <v>26</v>
      </c>
      <c r="L38" s="36" t="s">
        <v>85</v>
      </c>
    </row>
    <row r="39" spans="1:12" s="3" customFormat="1" ht="112.5" customHeight="1">
      <c r="A39" s="53"/>
      <c r="B39" s="36">
        <v>78102203</v>
      </c>
      <c r="C39" s="45" t="s">
        <v>58</v>
      </c>
      <c r="D39" s="9" t="s">
        <v>35</v>
      </c>
      <c r="E39" s="9" t="s">
        <v>64</v>
      </c>
      <c r="F39" s="9" t="s">
        <v>33</v>
      </c>
      <c r="G39" s="35" t="s">
        <v>51</v>
      </c>
      <c r="H39" s="33">
        <f>3423678698+311243518-1094000000-801041345</f>
        <v>1839880871</v>
      </c>
      <c r="I39" s="33">
        <f t="shared" si="1"/>
        <v>1839880871</v>
      </c>
      <c r="J39" s="9" t="s">
        <v>28</v>
      </c>
      <c r="K39" s="9" t="s">
        <v>26</v>
      </c>
      <c r="L39" s="36" t="s">
        <v>85</v>
      </c>
    </row>
    <row r="40" spans="1:12" s="3" customFormat="1" ht="75" customHeight="1">
      <c r="A40" s="53"/>
      <c r="B40" s="40">
        <v>78101802</v>
      </c>
      <c r="C40" s="46" t="s">
        <v>86</v>
      </c>
      <c r="D40" s="36" t="s">
        <v>29</v>
      </c>
      <c r="E40" s="36" t="s">
        <v>36</v>
      </c>
      <c r="F40" s="36" t="s">
        <v>33</v>
      </c>
      <c r="G40" s="35" t="s">
        <v>51</v>
      </c>
      <c r="H40" s="27">
        <v>220069517</v>
      </c>
      <c r="I40" s="33">
        <f t="shared" si="1"/>
        <v>220069517</v>
      </c>
      <c r="J40" s="36" t="s">
        <v>28</v>
      </c>
      <c r="K40" s="36" t="s">
        <v>26</v>
      </c>
      <c r="L40" s="36" t="s">
        <v>85</v>
      </c>
    </row>
    <row r="41" spans="1:12" s="3" customFormat="1" ht="75" customHeight="1">
      <c r="A41" s="53"/>
      <c r="B41" s="40">
        <v>78101802</v>
      </c>
      <c r="C41" s="37" t="s">
        <v>59</v>
      </c>
      <c r="D41" s="36" t="s">
        <v>34</v>
      </c>
      <c r="E41" s="36" t="s">
        <v>36</v>
      </c>
      <c r="F41" s="36" t="s">
        <v>33</v>
      </c>
      <c r="G41" s="35" t="s">
        <v>51</v>
      </c>
      <c r="H41" s="27">
        <v>260806000</v>
      </c>
      <c r="I41" s="33">
        <f t="shared" si="1"/>
        <v>260806000</v>
      </c>
      <c r="J41" s="36" t="s">
        <v>28</v>
      </c>
      <c r="K41" s="36" t="s">
        <v>26</v>
      </c>
      <c r="L41" s="36" t="s">
        <v>85</v>
      </c>
    </row>
    <row r="42" spans="1:12" s="3" customFormat="1" ht="75" customHeight="1">
      <c r="A42" s="53"/>
      <c r="B42" s="36">
        <v>82121701</v>
      </c>
      <c r="C42" s="44" t="s">
        <v>87</v>
      </c>
      <c r="D42" s="36" t="s">
        <v>29</v>
      </c>
      <c r="E42" s="36" t="s">
        <v>88</v>
      </c>
      <c r="F42" s="36" t="s">
        <v>32</v>
      </c>
      <c r="G42" s="35" t="s">
        <v>51</v>
      </c>
      <c r="H42" s="26">
        <v>355524444</v>
      </c>
      <c r="I42" s="33">
        <f t="shared" si="1"/>
        <v>355524444</v>
      </c>
      <c r="J42" s="36" t="s">
        <v>28</v>
      </c>
      <c r="K42" s="36" t="s">
        <v>26</v>
      </c>
      <c r="L42" s="36" t="s">
        <v>60</v>
      </c>
    </row>
    <row r="43" spans="1:12" s="3" customFormat="1" ht="75" customHeight="1">
      <c r="A43" s="53"/>
      <c r="B43" s="36">
        <v>82121701</v>
      </c>
      <c r="C43" s="44" t="s">
        <v>61</v>
      </c>
      <c r="D43" s="36" t="s">
        <v>80</v>
      </c>
      <c r="E43" s="36" t="s">
        <v>89</v>
      </c>
      <c r="F43" s="36" t="s">
        <v>32</v>
      </c>
      <c r="G43" s="35" t="s">
        <v>51</v>
      </c>
      <c r="H43" s="26">
        <v>118508148</v>
      </c>
      <c r="I43" s="33">
        <f t="shared" si="1"/>
        <v>118508148</v>
      </c>
      <c r="J43" s="36" t="s">
        <v>28</v>
      </c>
      <c r="K43" s="36" t="s">
        <v>26</v>
      </c>
      <c r="L43" s="36" t="s">
        <v>60</v>
      </c>
    </row>
    <row r="44" spans="1:12" s="3" customFormat="1" ht="75" customHeight="1">
      <c r="A44" s="53"/>
      <c r="B44" s="39" t="s">
        <v>97</v>
      </c>
      <c r="C44" s="23" t="s">
        <v>95</v>
      </c>
      <c r="D44" s="9" t="s">
        <v>29</v>
      </c>
      <c r="E44" s="9" t="s">
        <v>64</v>
      </c>
      <c r="F44" s="9" t="s">
        <v>32</v>
      </c>
      <c r="G44" s="35" t="s">
        <v>51</v>
      </c>
      <c r="H44" s="33">
        <f>44000000+156000000</f>
        <v>200000000</v>
      </c>
      <c r="I44" s="33">
        <f t="shared" si="1"/>
        <v>200000000</v>
      </c>
      <c r="J44" s="36" t="s">
        <v>28</v>
      </c>
      <c r="K44" s="36" t="s">
        <v>26</v>
      </c>
      <c r="L44" s="9" t="s">
        <v>96</v>
      </c>
    </row>
    <row r="45" spans="1:12" s="3" customFormat="1" ht="115.5" customHeight="1">
      <c r="A45" s="53"/>
      <c r="B45" s="36">
        <v>44103103</v>
      </c>
      <c r="C45" s="38" t="s">
        <v>109</v>
      </c>
      <c r="D45" s="36" t="s">
        <v>35</v>
      </c>
      <c r="E45" s="36" t="s">
        <v>65</v>
      </c>
      <c r="F45" s="39" t="s">
        <v>42</v>
      </c>
      <c r="G45" s="35" t="s">
        <v>107</v>
      </c>
      <c r="H45" s="27">
        <v>300000000</v>
      </c>
      <c r="I45" s="27">
        <f t="shared" si="1"/>
        <v>300000000</v>
      </c>
      <c r="J45" s="36" t="s">
        <v>81</v>
      </c>
      <c r="K45" s="36" t="s">
        <v>26</v>
      </c>
      <c r="L45" s="36" t="s">
        <v>110</v>
      </c>
    </row>
    <row r="46" spans="1:12" s="3" customFormat="1" ht="81.75" customHeight="1">
      <c r="A46" s="53"/>
      <c r="B46" s="36">
        <v>82101504</v>
      </c>
      <c r="C46" s="47" t="s">
        <v>27</v>
      </c>
      <c r="D46" s="36" t="s">
        <v>35</v>
      </c>
      <c r="E46" s="36" t="s">
        <v>64</v>
      </c>
      <c r="F46" s="36" t="s">
        <v>30</v>
      </c>
      <c r="G46" s="35" t="s">
        <v>51</v>
      </c>
      <c r="H46" s="26">
        <v>81000000</v>
      </c>
      <c r="I46" s="33">
        <f t="shared" si="1"/>
        <v>81000000</v>
      </c>
      <c r="J46" s="36" t="s">
        <v>28</v>
      </c>
      <c r="K46" s="36" t="s">
        <v>26</v>
      </c>
      <c r="L46" s="36" t="s">
        <v>62</v>
      </c>
    </row>
    <row r="47" spans="1:12" s="3" customFormat="1" ht="65.25" customHeight="1">
      <c r="A47" s="53"/>
      <c r="B47" s="36">
        <v>82101504</v>
      </c>
      <c r="C47" s="47" t="s">
        <v>43</v>
      </c>
      <c r="D47" s="36" t="s">
        <v>35</v>
      </c>
      <c r="E47" s="36" t="s">
        <v>64</v>
      </c>
      <c r="F47" s="36" t="s">
        <v>31</v>
      </c>
      <c r="G47" s="35" t="s">
        <v>51</v>
      </c>
      <c r="H47" s="26">
        <v>17500000</v>
      </c>
      <c r="I47" s="33">
        <f t="shared" si="1"/>
        <v>17500000</v>
      </c>
      <c r="J47" s="36" t="s">
        <v>28</v>
      </c>
      <c r="K47" s="36" t="s">
        <v>26</v>
      </c>
      <c r="L47" s="36" t="s">
        <v>62</v>
      </c>
    </row>
    <row r="48" spans="1:12" s="3" customFormat="1" ht="65.25" customHeight="1">
      <c r="A48" s="53"/>
      <c r="B48" s="36">
        <v>72154066</v>
      </c>
      <c r="C48" s="47" t="s">
        <v>130</v>
      </c>
      <c r="D48" s="36" t="s">
        <v>131</v>
      </c>
      <c r="E48" s="36" t="s">
        <v>89</v>
      </c>
      <c r="F48" s="36" t="s">
        <v>31</v>
      </c>
      <c r="G48" s="35" t="s">
        <v>51</v>
      </c>
      <c r="H48" s="26">
        <v>15185490</v>
      </c>
      <c r="I48" s="33">
        <v>15185490</v>
      </c>
      <c r="J48" s="36" t="s">
        <v>28</v>
      </c>
      <c r="K48" s="36" t="s">
        <v>26</v>
      </c>
      <c r="L48" s="36" t="s">
        <v>137</v>
      </c>
    </row>
    <row r="49" spans="1:12" s="3" customFormat="1" ht="65.25" customHeight="1">
      <c r="A49" s="53"/>
      <c r="B49" s="36">
        <v>82141504</v>
      </c>
      <c r="C49" s="47" t="s">
        <v>132</v>
      </c>
      <c r="D49" s="36" t="s">
        <v>35</v>
      </c>
      <c r="E49" s="36" t="s">
        <v>65</v>
      </c>
      <c r="F49" s="36" t="s">
        <v>31</v>
      </c>
      <c r="G49" s="35" t="s">
        <v>51</v>
      </c>
      <c r="H49" s="26">
        <v>44814510</v>
      </c>
      <c r="I49" s="33">
        <v>44814510</v>
      </c>
      <c r="J49" s="36" t="s">
        <v>28</v>
      </c>
      <c r="K49" s="36" t="s">
        <v>26</v>
      </c>
      <c r="L49" s="36" t="s">
        <v>137</v>
      </c>
    </row>
    <row r="50" spans="1:12" s="3" customFormat="1" ht="71.25" customHeight="1">
      <c r="A50" s="53"/>
      <c r="B50" s="36">
        <v>86131504</v>
      </c>
      <c r="C50" s="47" t="s">
        <v>134</v>
      </c>
      <c r="D50" s="36" t="s">
        <v>35</v>
      </c>
      <c r="E50" s="36" t="s">
        <v>133</v>
      </c>
      <c r="F50" s="36" t="s">
        <v>30</v>
      </c>
      <c r="G50" s="35" t="s">
        <v>51</v>
      </c>
      <c r="H50" s="26">
        <v>30020220</v>
      </c>
      <c r="I50" s="33">
        <v>30020220</v>
      </c>
      <c r="J50" s="36" t="s">
        <v>28</v>
      </c>
      <c r="K50" s="36" t="s">
        <v>26</v>
      </c>
      <c r="L50" s="36" t="s">
        <v>138</v>
      </c>
    </row>
    <row r="51" spans="1:12" s="3" customFormat="1" ht="82.5" customHeight="1">
      <c r="A51" s="53"/>
      <c r="B51" s="36">
        <v>83121701</v>
      </c>
      <c r="C51" s="47" t="s">
        <v>135</v>
      </c>
      <c r="D51" s="36" t="s">
        <v>35</v>
      </c>
      <c r="E51" s="36" t="s">
        <v>133</v>
      </c>
      <c r="F51" s="36" t="s">
        <v>30</v>
      </c>
      <c r="G51" s="35" t="s">
        <v>51</v>
      </c>
      <c r="H51" s="26">
        <v>46000000</v>
      </c>
      <c r="I51" s="33">
        <v>46000000</v>
      </c>
      <c r="J51" s="36" t="s">
        <v>28</v>
      </c>
      <c r="K51" s="36" t="s">
        <v>26</v>
      </c>
      <c r="L51" s="36" t="s">
        <v>138</v>
      </c>
    </row>
    <row r="52" spans="1:12" s="3" customFormat="1" ht="84.75" customHeight="1">
      <c r="A52" s="53"/>
      <c r="B52" s="36">
        <v>83121701</v>
      </c>
      <c r="C52" s="47" t="s">
        <v>136</v>
      </c>
      <c r="D52" s="36" t="s">
        <v>35</v>
      </c>
      <c r="E52" s="36" t="s">
        <v>133</v>
      </c>
      <c r="F52" s="36" t="s">
        <v>30</v>
      </c>
      <c r="G52" s="35" t="s">
        <v>51</v>
      </c>
      <c r="H52" s="26">
        <v>328979780</v>
      </c>
      <c r="I52" s="33">
        <v>328979780</v>
      </c>
      <c r="J52" s="36" t="s">
        <v>28</v>
      </c>
      <c r="K52" s="36" t="s">
        <v>26</v>
      </c>
      <c r="L52" s="36" t="s">
        <v>138</v>
      </c>
    </row>
    <row r="53" spans="1:12" s="3" customFormat="1" ht="67.5" customHeight="1">
      <c r="A53" s="53"/>
      <c r="B53" s="36">
        <v>80131502</v>
      </c>
      <c r="C53" s="47" t="s">
        <v>93</v>
      </c>
      <c r="D53" s="36" t="s">
        <v>29</v>
      </c>
      <c r="E53" s="36" t="s">
        <v>88</v>
      </c>
      <c r="F53" s="36" t="s">
        <v>30</v>
      </c>
      <c r="G53" s="35" t="s">
        <v>51</v>
      </c>
      <c r="H53" s="27">
        <v>106090000</v>
      </c>
      <c r="I53" s="27">
        <f aca="true" t="shared" si="2" ref="I53:I59">+H53</f>
        <v>106090000</v>
      </c>
      <c r="J53" s="36" t="s">
        <v>28</v>
      </c>
      <c r="K53" s="36" t="s">
        <v>26</v>
      </c>
      <c r="L53" s="9" t="s">
        <v>76</v>
      </c>
    </row>
    <row r="54" spans="1:12" s="3" customFormat="1" ht="146.25" customHeight="1">
      <c r="A54" s="53"/>
      <c r="B54" s="9">
        <v>80131502</v>
      </c>
      <c r="C54" s="23" t="s">
        <v>124</v>
      </c>
      <c r="D54" s="9" t="s">
        <v>29</v>
      </c>
      <c r="E54" s="9" t="s">
        <v>37</v>
      </c>
      <c r="F54" s="9" t="s">
        <v>70</v>
      </c>
      <c r="G54" s="35" t="s">
        <v>51</v>
      </c>
      <c r="H54" s="33">
        <v>386000000</v>
      </c>
      <c r="I54" s="33">
        <f t="shared" si="2"/>
        <v>386000000</v>
      </c>
      <c r="J54" s="9" t="s">
        <v>28</v>
      </c>
      <c r="K54" s="9" t="s">
        <v>26</v>
      </c>
      <c r="L54" s="9" t="s">
        <v>71</v>
      </c>
    </row>
    <row r="55" spans="1:12" s="3" customFormat="1" ht="90">
      <c r="A55" s="53"/>
      <c r="B55" s="9">
        <v>80131502</v>
      </c>
      <c r="C55" s="23" t="s">
        <v>92</v>
      </c>
      <c r="D55" s="9" t="s">
        <v>35</v>
      </c>
      <c r="E55" s="9" t="s">
        <v>65</v>
      </c>
      <c r="F55" s="9" t="s">
        <v>32</v>
      </c>
      <c r="G55" s="35" t="s">
        <v>51</v>
      </c>
      <c r="H55" s="33">
        <v>772000000</v>
      </c>
      <c r="I55" s="33">
        <f t="shared" si="2"/>
        <v>772000000</v>
      </c>
      <c r="J55" s="9" t="s">
        <v>28</v>
      </c>
      <c r="K55" s="9" t="s">
        <v>26</v>
      </c>
      <c r="L55" s="9" t="s">
        <v>71</v>
      </c>
    </row>
    <row r="56" spans="1:12" s="3" customFormat="1" ht="75" customHeight="1">
      <c r="A56" s="53"/>
      <c r="B56" s="9">
        <v>80131502</v>
      </c>
      <c r="C56" s="47" t="s">
        <v>91</v>
      </c>
      <c r="D56" s="9" t="s">
        <v>29</v>
      </c>
      <c r="E56" s="9" t="s">
        <v>89</v>
      </c>
      <c r="F56" s="9" t="s">
        <v>30</v>
      </c>
      <c r="G56" s="35" t="s">
        <v>51</v>
      </c>
      <c r="H56" s="33">
        <v>1127475556</v>
      </c>
      <c r="I56" s="33">
        <f t="shared" si="2"/>
        <v>1127475556</v>
      </c>
      <c r="J56" s="9" t="s">
        <v>28</v>
      </c>
      <c r="K56" s="9" t="s">
        <v>26</v>
      </c>
      <c r="L56" s="9" t="s">
        <v>69</v>
      </c>
    </row>
    <row r="57" spans="1:12" s="3" customFormat="1" ht="75" customHeight="1">
      <c r="A57" s="53"/>
      <c r="B57" s="36">
        <v>80131502</v>
      </c>
      <c r="C57" s="47" t="s">
        <v>90</v>
      </c>
      <c r="D57" s="36" t="s">
        <v>35</v>
      </c>
      <c r="E57" s="36" t="s">
        <v>88</v>
      </c>
      <c r="F57" s="36" t="s">
        <v>30</v>
      </c>
      <c r="G57" s="35" t="s">
        <v>51</v>
      </c>
      <c r="H57" s="27">
        <v>3173264164</v>
      </c>
      <c r="I57" s="27">
        <f t="shared" si="2"/>
        <v>3173264164</v>
      </c>
      <c r="J57" s="36" t="s">
        <v>28</v>
      </c>
      <c r="K57" s="36" t="s">
        <v>26</v>
      </c>
      <c r="L57" s="9" t="s">
        <v>69</v>
      </c>
    </row>
    <row r="58" spans="1:12" s="3" customFormat="1" ht="75" customHeight="1">
      <c r="A58" s="53"/>
      <c r="B58" s="36">
        <v>90121502</v>
      </c>
      <c r="C58" s="47" t="s">
        <v>98</v>
      </c>
      <c r="D58" s="36" t="s">
        <v>29</v>
      </c>
      <c r="E58" s="36" t="s">
        <v>99</v>
      </c>
      <c r="F58" s="36" t="s">
        <v>31</v>
      </c>
      <c r="G58" s="35" t="s">
        <v>51</v>
      </c>
      <c r="H58" s="27">
        <v>44236831</v>
      </c>
      <c r="I58" s="27">
        <f t="shared" si="2"/>
        <v>44236831</v>
      </c>
      <c r="J58" s="36" t="s">
        <v>28</v>
      </c>
      <c r="K58" s="36" t="s">
        <v>26</v>
      </c>
      <c r="L58" s="9" t="s">
        <v>94</v>
      </c>
    </row>
    <row r="59" spans="1:12" s="3" customFormat="1" ht="75" customHeight="1">
      <c r="A59" s="53"/>
      <c r="B59" s="36">
        <v>90121502</v>
      </c>
      <c r="C59" s="47" t="s">
        <v>98</v>
      </c>
      <c r="D59" s="36" t="s">
        <v>29</v>
      </c>
      <c r="E59" s="36" t="s">
        <v>140</v>
      </c>
      <c r="F59" s="36" t="s">
        <v>33</v>
      </c>
      <c r="G59" s="35" t="s">
        <v>51</v>
      </c>
      <c r="H59" s="27">
        <v>835381565</v>
      </c>
      <c r="I59" s="27">
        <f t="shared" si="2"/>
        <v>835381565</v>
      </c>
      <c r="J59" s="36" t="s">
        <v>28</v>
      </c>
      <c r="K59" s="36" t="s">
        <v>26</v>
      </c>
      <c r="L59" s="9" t="s">
        <v>94</v>
      </c>
    </row>
    <row r="60" spans="1:12" s="3" customFormat="1" ht="135">
      <c r="A60" s="53"/>
      <c r="B60" s="9">
        <v>92101902</v>
      </c>
      <c r="C60" s="57" t="s">
        <v>150</v>
      </c>
      <c r="D60" s="9" t="s">
        <v>35</v>
      </c>
      <c r="E60" s="9" t="s">
        <v>156</v>
      </c>
      <c r="F60" s="36" t="s">
        <v>31</v>
      </c>
      <c r="G60" s="35" t="s">
        <v>143</v>
      </c>
      <c r="H60" s="33">
        <v>27500000</v>
      </c>
      <c r="I60" s="33">
        <f aca="true" t="shared" si="3" ref="I60:I65">(H60)</f>
        <v>27500000</v>
      </c>
      <c r="J60" s="9" t="s">
        <v>28</v>
      </c>
      <c r="K60" s="9" t="s">
        <v>26</v>
      </c>
      <c r="L60" s="9" t="s">
        <v>94</v>
      </c>
    </row>
    <row r="61" spans="1:12" s="3" customFormat="1" ht="75" customHeight="1">
      <c r="A61" s="53"/>
      <c r="B61" s="9">
        <v>93141506</v>
      </c>
      <c r="C61" s="57" t="s">
        <v>151</v>
      </c>
      <c r="D61" s="9" t="s">
        <v>34</v>
      </c>
      <c r="E61" s="9" t="s">
        <v>157</v>
      </c>
      <c r="F61" s="9" t="s">
        <v>144</v>
      </c>
      <c r="G61" s="35" t="s">
        <v>145</v>
      </c>
      <c r="H61" s="33">
        <v>440000000</v>
      </c>
      <c r="I61" s="33">
        <f t="shared" si="3"/>
        <v>440000000</v>
      </c>
      <c r="J61" s="9" t="s">
        <v>28</v>
      </c>
      <c r="K61" s="9" t="s">
        <v>26</v>
      </c>
      <c r="L61" s="9" t="s">
        <v>94</v>
      </c>
    </row>
    <row r="62" spans="1:12" s="3" customFormat="1" ht="75" customHeight="1">
      <c r="A62" s="53"/>
      <c r="B62" s="9">
        <v>93141506</v>
      </c>
      <c r="C62" s="57" t="s">
        <v>152</v>
      </c>
      <c r="D62" s="9" t="s">
        <v>34</v>
      </c>
      <c r="E62" s="9" t="s">
        <v>157</v>
      </c>
      <c r="F62" s="9" t="s">
        <v>144</v>
      </c>
      <c r="G62" s="35" t="s">
        <v>143</v>
      </c>
      <c r="H62" s="33">
        <v>612221638</v>
      </c>
      <c r="I62" s="33">
        <f t="shared" si="3"/>
        <v>612221638</v>
      </c>
      <c r="J62" s="9" t="s">
        <v>28</v>
      </c>
      <c r="K62" s="9" t="s">
        <v>26</v>
      </c>
      <c r="L62" s="9" t="s">
        <v>94</v>
      </c>
    </row>
    <row r="63" spans="1:12" s="3" customFormat="1" ht="75" customHeight="1">
      <c r="A63" s="53"/>
      <c r="B63" s="9">
        <v>42172001</v>
      </c>
      <c r="C63" s="57" t="s">
        <v>153</v>
      </c>
      <c r="D63" s="9" t="s">
        <v>131</v>
      </c>
      <c r="E63" s="9" t="s">
        <v>158</v>
      </c>
      <c r="F63" s="9" t="s">
        <v>142</v>
      </c>
      <c r="G63" s="35" t="s">
        <v>143</v>
      </c>
      <c r="H63" s="33">
        <v>15000000</v>
      </c>
      <c r="I63" s="33">
        <f t="shared" si="3"/>
        <v>15000000</v>
      </c>
      <c r="J63" s="9" t="s">
        <v>28</v>
      </c>
      <c r="K63" s="9" t="s">
        <v>26</v>
      </c>
      <c r="L63" s="9" t="s">
        <v>94</v>
      </c>
    </row>
    <row r="64" spans="1:12" s="3" customFormat="1" ht="150">
      <c r="A64" s="53"/>
      <c r="B64" s="9" t="s">
        <v>146</v>
      </c>
      <c r="C64" s="57" t="s">
        <v>154</v>
      </c>
      <c r="D64" s="9" t="s">
        <v>35</v>
      </c>
      <c r="E64" s="9" t="s">
        <v>159</v>
      </c>
      <c r="F64" s="9" t="s">
        <v>144</v>
      </c>
      <c r="G64" s="35" t="s">
        <v>143</v>
      </c>
      <c r="H64" s="33">
        <v>70000000</v>
      </c>
      <c r="I64" s="33">
        <f t="shared" si="3"/>
        <v>70000000</v>
      </c>
      <c r="J64" s="9" t="s">
        <v>28</v>
      </c>
      <c r="K64" s="9" t="s">
        <v>26</v>
      </c>
      <c r="L64" s="9" t="s">
        <v>94</v>
      </c>
    </row>
    <row r="65" spans="1:12" s="3" customFormat="1" ht="75" customHeight="1">
      <c r="A65" s="53"/>
      <c r="B65" s="9">
        <v>86101705</v>
      </c>
      <c r="C65" s="57" t="s">
        <v>155</v>
      </c>
      <c r="D65" s="9" t="s">
        <v>131</v>
      </c>
      <c r="E65" s="9" t="s">
        <v>160</v>
      </c>
      <c r="F65" s="9" t="s">
        <v>147</v>
      </c>
      <c r="G65" s="35" t="s">
        <v>143</v>
      </c>
      <c r="H65" s="33">
        <v>100000000</v>
      </c>
      <c r="I65" s="33">
        <f t="shared" si="3"/>
        <v>100000000</v>
      </c>
      <c r="J65" s="9" t="s">
        <v>28</v>
      </c>
      <c r="K65" s="9" t="s">
        <v>26</v>
      </c>
      <c r="L65" s="9" t="s">
        <v>94</v>
      </c>
    </row>
    <row r="66" spans="1:12" s="3" customFormat="1" ht="75" customHeight="1">
      <c r="A66" s="53"/>
      <c r="B66" s="9">
        <v>53102710</v>
      </c>
      <c r="C66" s="57" t="s">
        <v>162</v>
      </c>
      <c r="D66" s="9" t="s">
        <v>131</v>
      </c>
      <c r="E66" s="9" t="s">
        <v>161</v>
      </c>
      <c r="F66" s="9" t="s">
        <v>148</v>
      </c>
      <c r="G66" s="35" t="s">
        <v>149</v>
      </c>
      <c r="H66" s="33">
        <v>70000000</v>
      </c>
      <c r="I66" s="33">
        <f>(H66)</f>
        <v>70000000</v>
      </c>
      <c r="J66" s="9" t="s">
        <v>28</v>
      </c>
      <c r="K66" s="9" t="s">
        <v>26</v>
      </c>
      <c r="L66" s="9" t="s">
        <v>94</v>
      </c>
    </row>
    <row r="67" spans="1:12" s="3" customFormat="1" ht="222" customHeight="1">
      <c r="A67" s="53"/>
      <c r="B67" s="9">
        <v>92121801</v>
      </c>
      <c r="C67" s="23" t="s">
        <v>100</v>
      </c>
      <c r="D67" s="9" t="s">
        <v>29</v>
      </c>
      <c r="E67" s="9" t="s">
        <v>102</v>
      </c>
      <c r="F67" s="9" t="s">
        <v>30</v>
      </c>
      <c r="G67" s="35" t="s">
        <v>51</v>
      </c>
      <c r="H67" s="33">
        <v>237500000</v>
      </c>
      <c r="I67" s="33">
        <f>+H67</f>
        <v>237500000</v>
      </c>
      <c r="J67" s="36" t="s">
        <v>28</v>
      </c>
      <c r="K67" s="36" t="s">
        <v>26</v>
      </c>
      <c r="L67" s="9" t="s">
        <v>101</v>
      </c>
    </row>
    <row r="68" spans="1:12" s="3" customFormat="1" ht="117" customHeight="1">
      <c r="A68" s="48"/>
      <c r="B68" s="36">
        <v>81112205</v>
      </c>
      <c r="C68" s="37" t="s">
        <v>103</v>
      </c>
      <c r="D68" s="41" t="s">
        <v>29</v>
      </c>
      <c r="E68" s="39" t="s">
        <v>104</v>
      </c>
      <c r="F68" s="36" t="s">
        <v>30</v>
      </c>
      <c r="G68" s="35" t="s">
        <v>51</v>
      </c>
      <c r="H68" s="26">
        <v>31200000000</v>
      </c>
      <c r="I68" s="33">
        <f>+H68</f>
        <v>31200000000</v>
      </c>
      <c r="J68" s="36" t="s">
        <v>28</v>
      </c>
      <c r="K68" s="36" t="s">
        <v>26</v>
      </c>
      <c r="L68" s="9" t="s">
        <v>105</v>
      </c>
    </row>
    <row r="69" spans="1:12" s="3" customFormat="1" ht="15">
      <c r="A69" s="43"/>
      <c r="B69" s="18"/>
      <c r="C69" s="19"/>
      <c r="D69" s="20"/>
      <c r="E69" s="21"/>
      <c r="F69" s="22"/>
      <c r="G69" s="22"/>
      <c r="H69" s="31"/>
      <c r="I69" s="29"/>
      <c r="J69" s="22"/>
      <c r="K69" s="22"/>
      <c r="L69" s="22"/>
    </row>
    <row r="70" spans="2:12" ht="30">
      <c r="B70" s="7" t="s">
        <v>49</v>
      </c>
      <c r="C70"/>
      <c r="D70" s="34"/>
      <c r="F70" s="5"/>
      <c r="G70" s="8"/>
      <c r="H70" s="28"/>
      <c r="I70" s="28"/>
      <c r="J70" s="17"/>
      <c r="K70" s="17"/>
      <c r="L70" s="17"/>
    </row>
    <row r="71" spans="2:8" ht="15">
      <c r="B71" s="7"/>
      <c r="C71"/>
      <c r="D71" s="34"/>
      <c r="F71" s="5"/>
      <c r="G71" s="8"/>
      <c r="H71" s="30"/>
    </row>
    <row r="72" spans="2:8" ht="30">
      <c r="B72" s="50" t="s">
        <v>6</v>
      </c>
      <c r="C72" s="13" t="s">
        <v>50</v>
      </c>
      <c r="D72" s="12" t="s">
        <v>14</v>
      </c>
      <c r="H72" s="31"/>
    </row>
    <row r="73" spans="2:4" ht="15">
      <c r="B73" s="51"/>
      <c r="C73" s="2"/>
      <c r="D73" s="14"/>
    </row>
    <row r="74" spans="2:14" ht="15">
      <c r="B74" s="51"/>
      <c r="C74" s="2"/>
      <c r="D74" s="14"/>
      <c r="M74" s="17"/>
      <c r="N74" s="17"/>
    </row>
    <row r="75" spans="2:8" ht="15">
      <c r="B75" s="51"/>
      <c r="C75" s="2"/>
      <c r="D75" s="14"/>
      <c r="H75" s="30"/>
    </row>
    <row r="76" spans="2:4" ht="15">
      <c r="B76" s="51"/>
      <c r="C76" s="2"/>
      <c r="D76" s="14"/>
    </row>
    <row r="77" spans="2:4" ht="15">
      <c r="B77" s="51"/>
      <c r="C77" s="2"/>
      <c r="D77" s="14"/>
    </row>
    <row r="79" spans="2:12" ht="15">
      <c r="B79" s="1"/>
      <c r="D79" s="1"/>
      <c r="E79" s="1"/>
      <c r="F79" s="1"/>
      <c r="G79" s="1"/>
      <c r="H79" s="1"/>
      <c r="I79" s="1"/>
      <c r="J79" s="1"/>
      <c r="K79" s="1"/>
      <c r="L79" s="1"/>
    </row>
    <row r="80" spans="2:12" ht="15">
      <c r="B80" s="1"/>
      <c r="D80" s="1"/>
      <c r="E80" s="1"/>
      <c r="F80" s="1"/>
      <c r="G80" s="1"/>
      <c r="H80" s="1"/>
      <c r="I80" s="1"/>
      <c r="J80" s="1"/>
      <c r="K80" s="1"/>
      <c r="L80" s="1"/>
    </row>
    <row r="82" ht="15">
      <c r="M82" s="1" t="s">
        <v>52</v>
      </c>
    </row>
  </sheetData>
  <sheetProtection/>
  <autoFilter ref="A18:L18"/>
  <mergeCells count="18">
    <mergeCell ref="B1:I1"/>
    <mergeCell ref="B2:I2"/>
    <mergeCell ref="B3:I3"/>
    <mergeCell ref="C8:J8"/>
    <mergeCell ref="C11:I11"/>
    <mergeCell ref="C12:I12"/>
    <mergeCell ref="C9:J9"/>
    <mergeCell ref="C10:J10"/>
    <mergeCell ref="C4:I4"/>
    <mergeCell ref="C5:I5"/>
    <mergeCell ref="K9:L15"/>
    <mergeCell ref="B17:C17"/>
    <mergeCell ref="K4:L8"/>
    <mergeCell ref="C13:I13"/>
    <mergeCell ref="C14:I14"/>
    <mergeCell ref="C15:I15"/>
    <mergeCell ref="C6:I6"/>
    <mergeCell ref="C7:I7"/>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9" r:id="rId2"/>
  <headerFooter>
    <oddFooter>&amp;LReviso: Javier Dario Sastoque Gomez.
Elaboro: Ricardo Andres Garcia Huertas.&amp;R&amp;P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5" sqref="E25"/>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E14" sqref="E14:F19"/>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2016-01-29T16:49:27Z</cp:lastPrinted>
  <dcterms:created xsi:type="dcterms:W3CDTF">2012-12-10T15:58:41Z</dcterms:created>
  <dcterms:modified xsi:type="dcterms:W3CDTF">2016-01-29T21:34:48Z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