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240" windowHeight="4095" activeTab="0"/>
  </bookViews>
  <sheets>
    <sheet name="Hoja1" sheetId="1" r:id="rId1"/>
    <sheet name="Hoja3" sheetId="2" r:id="rId2"/>
  </sheets>
  <definedNames>
    <definedName name="_xlnm._FilterDatabase" localSheetId="0" hidden="1">'Hoja1'!$A$19:$L$105</definedName>
    <definedName name="_xlnm.Print_Area" localSheetId="0">'Hoja1'!$B$2:$L$271</definedName>
    <definedName name="_xlnm.Print_Titles" localSheetId="0">'Hoja1'!$19:$19</definedName>
  </definedNames>
  <calcPr fullCalcOnLoad="1"/>
</workbook>
</file>

<file path=xl/comments1.xml><?xml version="1.0" encoding="utf-8"?>
<comments xmlns="http://schemas.openxmlformats.org/spreadsheetml/2006/main">
  <authors>
    <author>Javier Dario Sastoque Gomez</author>
    <author>Usuario de Windows</author>
    <author>ragarcia</author>
  </authors>
  <commentList>
    <comment ref="I29" authorId="0">
      <text>
        <r>
          <rPr>
            <b/>
            <sz val="9"/>
            <rFont val="Tahoma"/>
            <family val="2"/>
          </rPr>
          <t>Javier Dario Sastoque Gomez:</t>
        </r>
        <r>
          <rPr>
            <sz val="9"/>
            <rFont val="Tahoma"/>
            <family val="2"/>
          </rPr>
          <t xml:space="preserve">
$114´825.815
</t>
        </r>
      </text>
    </comment>
    <comment ref="C41" authorId="0">
      <text>
        <r>
          <rPr>
            <b/>
            <sz val="9"/>
            <rFont val="Tahoma"/>
            <family val="2"/>
          </rPr>
          <t>Javier Dario Sastoque Gomez:</t>
        </r>
        <r>
          <rPr>
            <sz val="9"/>
            <rFont val="Tahoma"/>
            <family val="2"/>
          </rPr>
          <t xml:space="preserve">
DIVIDIR CON VIGENCIA FUTURA HABLAR CON SONIA FDO
</t>
        </r>
      </text>
    </comment>
    <comment ref="D190" authorId="1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</t>
        </r>
      </text>
    </comment>
    <comment ref="D191" authorId="1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</t>
        </r>
      </text>
    </comment>
    <comment ref="D192" authorId="1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</t>
        </r>
      </text>
    </comment>
    <comment ref="H208" authorId="2">
      <text>
        <r>
          <rPr>
            <b/>
            <sz val="9"/>
            <rFont val="Tahoma"/>
            <family val="2"/>
          </rPr>
          <t>ragarcia:</t>
        </r>
        <r>
          <rPr>
            <sz val="9"/>
            <rFont val="Tahoma"/>
            <family val="2"/>
          </rPr>
          <t xml:space="preserve">
SIN COMAS 
</t>
        </r>
      </text>
    </comment>
    <comment ref="I208" authorId="2">
      <text>
        <r>
          <rPr>
            <b/>
            <sz val="9"/>
            <rFont val="Tahoma"/>
            <family val="2"/>
          </rPr>
          <t>ragarcia:</t>
        </r>
        <r>
          <rPr>
            <sz val="9"/>
            <rFont val="Tahoma"/>
            <family val="2"/>
          </rPr>
          <t xml:space="preserve">
SIN COMAS 
</t>
        </r>
      </text>
    </comment>
  </commentList>
</comments>
</file>

<file path=xl/sharedStrings.xml><?xml version="1.0" encoding="utf-8"?>
<sst xmlns="http://schemas.openxmlformats.org/spreadsheetml/2006/main" count="1931" uniqueCount="498">
  <si>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</si>
  <si>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</si>
  <si>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</si>
  <si>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</si>
  <si>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</si>
  <si>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</si>
  <si>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</si>
  <si>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</si>
  <si>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</si>
  <si>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</si>
  <si>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</si>
  <si>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</si>
  <si>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</si>
  <si>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</si>
  <si>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</si>
  <si>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</si>
  <si>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</si>
  <si>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</si>
  <si>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</si>
  <si>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</si>
  <si>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</si>
  <si>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</si>
  <si>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</si>
  <si>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</si>
  <si>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</si>
  <si>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N/A</t>
  </si>
  <si>
    <t>ADQUISICIÓN DE EQUIPOS DE COMPUTO PARA LA REGISTRADURÍA NACIONAL DEL ESTADO CIVIL</t>
  </si>
  <si>
    <t>FORTALECIMIENTO DEL SERVICIO DEL ARCHIVO NACIONAL DE IDENTIFICACIÓN BOGOTA</t>
  </si>
  <si>
    <t>IMPLEMENTACIÓN FORTALECIMIENTO DE LA CAPACIDAD DE RESPUESTA DE LA REGISTRADURÍA NACIONAL DEL ESTADO CIVIL - ATENCIÓN A LA POBLACIÓN DESPLAZADA - APD</t>
  </si>
  <si>
    <t>IMPLEMENTACION SISTEMA DE GESTION DOCUMENTAL REGISTRADURIA NACIONAL DEL ESTADO CIVIL - PREVIO CONCEPTO DNP</t>
  </si>
  <si>
    <t>ENERO</t>
  </si>
  <si>
    <t>FEBRERO</t>
  </si>
  <si>
    <t>INVITACION PUBLICA</t>
  </si>
  <si>
    <t>SELECCIÓN ABREVIADA</t>
  </si>
  <si>
    <t>NO</t>
  </si>
  <si>
    <t>LICITACION PUBLICA</t>
  </si>
  <si>
    <t xml:space="preserve">NO </t>
  </si>
  <si>
    <t>MARZO</t>
  </si>
  <si>
    <t>9 MESES</t>
  </si>
  <si>
    <t>MAYO</t>
  </si>
  <si>
    <t>2 MESES</t>
  </si>
  <si>
    <t>4 MESES</t>
  </si>
  <si>
    <t>12 MESES</t>
  </si>
  <si>
    <t>6 MESES</t>
  </si>
  <si>
    <t>PLAN ANUAL DE ADQUISICIONES</t>
  </si>
  <si>
    <t xml:space="preserve">AV CALLE 26 N° 51 - 50 </t>
  </si>
  <si>
    <t>22202880 EXT 1409-1400</t>
  </si>
  <si>
    <t>www.registraduria.gov.co</t>
  </si>
  <si>
    <t xml:space="preserve">Misión </t>
  </si>
  <si>
    <t>MISION: “Es misión de la Registraduría Nacional del Estado Civil, garantizar la organización y transparencia del proceso electoral, la oportunidad y confiabilidad de los escrutinios y resultados electorales, contribuir al fortalecimiento de la democracia mediante su neutralidad y objetividad, promover la participación social en la cual se requiere la expresión de la voluntad popular mediante sistemas de tipo electoral en cualquiera de sus modalidades, así como promover y garantizar en cada evento legal en que deba registrarse la situación civil de las personas, que se registren tales eventos, se disponga de su información a quien deba legalmente solicitarla, se certifique mediante los instrumentos idóneos establecidos por las disposiciones legales y se garantice su confiabilidad y seguridad plenas”.</t>
  </si>
  <si>
    <t>VISION</t>
  </si>
  <si>
    <t>La Registraduría Nacional del Estado Civil será una Institución reconocida por la ciudadanía colombiana, por su excelencia en la prestación de los servicios a su cargo, garantizando la facilidad de acceso a toda la población, mediante la utilización de tecnologías modernas y el compromiso de sus funcionarios en la consolidación de un sistema de registro civil e identificación ágil, confiable y transparente, en la expedición de los documentos de identidad y la oportunidad, transparencia y eficiencia en la realización de los procesos electorales.</t>
  </si>
  <si>
    <t>JAVIER DARIO SASTOQUE GOMEZ</t>
  </si>
  <si>
    <t>FONDO ROTATORIO DE LA REGISTRADURIA NACIONAL DEL ESTADO CIVIL</t>
  </si>
  <si>
    <t>11 MESES</t>
  </si>
  <si>
    <t>RECURSOS PROPIOS</t>
  </si>
  <si>
    <t>SUBASTA INVERSA</t>
  </si>
  <si>
    <t>SERVICIO DE DATACENTER PARA LA CONTINUIDAD DE LOS PROCESOS MISIONALES Y ADMINISTRATIVOS BOGOTA</t>
  </si>
  <si>
    <t>FOMENTAR EL REGISTRO CIVIL TEMPRANO Y OPORTUNO A TRAVES DE ESTRATEGIAS DE DIVULGACION PEDAGOGICA Y DE PROMOCION A NIVEL NACIONAL Y REGIONAL</t>
  </si>
  <si>
    <t xml:space="preserve">COORDINACION DE MANTENIMIENTO Y CONSTRUCCIONES - JAVIER HORACIO PACHON ALDANA - TEL 2202880 ETX 1307 </t>
  </si>
  <si>
    <t>GERENCIA DEL TALENTO HUMANO - COORDINACION DE DESARROLLO INTEGRAL DEL TALENTO HUMANO - TATIANA GOMEZ - TEL: 2202880 EXT 1444</t>
  </si>
  <si>
    <t>SUMINISTRO DE INSUMOS PARA LA PRODUCCIÓN DE CÉDULA DE CIUDADANÍA Y TARJETA DE IDENTIDAD VIGENCIA 2015</t>
  </si>
  <si>
    <t>7 MESES</t>
  </si>
  <si>
    <t>COORDINACION DE ALMACEN E INVENTARIOS - ROQUE MOLINA APONTE - TEL: 2202880 EXT 1040</t>
  </si>
  <si>
    <t>COORDINACION MANTENIMIENTO Y CONSTRUCCIONES  - JAVIER HORACIO PACHON ALDANA - TEL: 2202880 EXT 1317</t>
  </si>
  <si>
    <t>COORDINACION ASESORIA EN SEGURIDAD - JOSE VICENTE RODRIGUEZ - TEL: 2202880 EXT 1061</t>
  </si>
  <si>
    <t>10 MESES</t>
  </si>
  <si>
    <t>COORDINACION MANTENIMIENTO Y CONSTRUCCIONES  - JAVIER HORACIO PACHON ALDANA - TEL: 2202880 EXT 1318</t>
  </si>
  <si>
    <t>ABRIL</t>
  </si>
  <si>
    <t>3 MESES 14 DIAS</t>
  </si>
  <si>
    <t>72151605
81112003</t>
  </si>
  <si>
    <t>GERENCIA DE INFORMATICA - COORDINACION DE INTEGRACION Y GESTION - BETSY MARIA OSPINO PLATA - TELEFONO 2202880 EXT 1553</t>
  </si>
  <si>
    <t xml:space="preserve">AMPLIACIÓN DE LA RED CORPORATIVA DE TELECOMUNICACIONES - PMT REGIÓN NACIONAL </t>
  </si>
  <si>
    <t>43211507
43211711
43212105
39121004
43222643
43232102
43232604</t>
  </si>
  <si>
    <t>JUNIO</t>
  </si>
  <si>
    <t>5 MESES</t>
  </si>
  <si>
    <t>CONTRATAR EL SUMINISTRO Y DISTRIBUCIÓN DE PAPELERÍA, ÚTILES DE ESCRITORIO Y DE OFICINA, INSUMOS PARA EQUIPOS DE CÓMPUTO Y FOTOCOPIADORA  (REPUESTOS, ACCESORIOS Y SIMILARES), PRODUCTOS DE ASEO Y LIMPIEZA, PRODUCTOS DE CAFETERÍA Y RESTAURANTE E IMPRESIÓN DE ADHESIVOS PARA LA REGISTRADURÍA NACIONAL DEL ESTADO CIVIL TANTO A NIVEL CENTRAL Y NACIONAL, MEDIANTE EL SISTEMA DE PROVEEDURÍA INTEGRAL (OUTSOURCING).</t>
  </si>
  <si>
    <t>CONTRATAR EL SERVICIO DE FUMIGACION Y CONTROL DE PLAGAS, PARA LAS INSTALACIONES DEL EDIFICIO DE LA SEDE CENTRAL CAN DE LA RNEC Y LIMPIEZA Y DESINFECCION DE ARCHIVOS DOCUMENTALES.</t>
  </si>
  <si>
    <t>JULIO</t>
  </si>
  <si>
    <t>COORDINADOR GRUPO RECURSOS FISICOS - RICARDO RINCON - TEL 2202880 EXT 1198-1197</t>
  </si>
  <si>
    <t>SI</t>
  </si>
  <si>
    <t>17 MESES</t>
  </si>
  <si>
    <t>COORDINACION GRUPO RECURSOS FISICOS - RICARDO RINCON TELEFONO 2202880 EXT 1197-1198</t>
  </si>
  <si>
    <t>ARRENDAMIENTOS BIENES INMUEBLES A NIVEL NACIONAL VIGENCIA 2016</t>
  </si>
  <si>
    <t>4 MESES Y 10 DIAS</t>
  </si>
  <si>
    <t>CONTRATAR EL SERVICIO DE VIGILANCIA Y SEGURIDAD PRIVADA PARA LA REGISTRADURÍA NACIONAL DEL ESTADO CIVIL EN BOGOTÁ Y EN DIFERENTES SEDES Y DEPENDENCIAS DEL TERRITORIO NACIONAL</t>
  </si>
  <si>
    <t>CONTRATAR EL MANTENIMIENTO PREVENTIVO Y CORRECTIVO DE LAS MOTOBOMBAS DE LA RNEC SEDE CAN</t>
  </si>
  <si>
    <t>GERENCIA DE INFORMATICA - COORDINACCION DE ARCHIVO Y CORRESPONDIENCIA - MONICA MUÑOZ TEL: 2202880 EXT 1048</t>
  </si>
  <si>
    <t>CONTRATAR EL SEGURO DE RESPONSABILIDAD CIVIL SERVIDORES PÚBLICOS, PARA AMPARAR EL PATRIMONIO DE LA REGISTRADURIA NACIONAL DEL ESTADO CIVIL Y DEL FONDO ROTATORIO CON MOTIVO DE LAS RECLAMACIONES EN CONTRA DE SUS FUNCIONARIOS, VINCULADOS EN NÓMINA DE LA ENTIDAD, INCLUYENDO LOS COSTOS Y GASTOS DE DEFENSA”</t>
  </si>
  <si>
    <t>PLANTAS ELECTRICAS</t>
  </si>
  <si>
    <t>14121812
14111818
44103112</t>
  </si>
  <si>
    <t xml:space="preserve">KIT FOTOGRÁFICO </t>
  </si>
  <si>
    <t>CONTENEDORES PORTABLES</t>
  </si>
  <si>
    <t>SOLUCIÓN SATELITAL MEGABYTES DE COMUNICACIÓN - SOLUCIÓN SATELITAL MINUTOS SATELITAL</t>
  </si>
  <si>
    <t>30 DIAS</t>
  </si>
  <si>
    <t>60 DIAS</t>
  </si>
  <si>
    <t>COORDINADOR DE MANTENIMIENTO Y CONSTRUCCIONES - JAVIER HORACIO PACHON ALDANA - TEL: 2202880 ETX 1307</t>
  </si>
  <si>
    <t>ACTUALIZACION DE LAS LICENCIAS  CONSTRUCAD Y CONSTRUPLAN Y BASE DE DATOS DE CONSTRUDATA CON QUE CUENTA LA RNEC Y SUSCRIPCION A LAS EDICIONES DE LAS REVISTAS CONSTRUDATA Y ESPECIALIZADAS EN CONSTRUCCION METALICA Y REDES DE COMUNICACIÓN</t>
  </si>
  <si>
    <t>1 MES</t>
  </si>
  <si>
    <t>SUSCRIPCION A PERIODICOS Y REVISTAS PRENSA</t>
  </si>
  <si>
    <t>REGISTRADURIA DELEGADA PARA EL REGISTRO CIVIL Y LA IDENTIFICACION - COORDINACION DE LA UDAVP - MAGDA SUANCHA - EXT 1259</t>
  </si>
  <si>
    <t>REGISTRADURIA DELEGADA PARA EL REGISTRO CIVIL Y LA IDENTIFICACION - DIRECCION NACIONAL DE REGISTRO CIVIL - CARLOS ALBERTO MONSALVE - EXT 1269-1277</t>
  </si>
  <si>
    <t>UN MES</t>
  </si>
  <si>
    <t>GERENCIA DEL TALENTO HUMANO - MIGUEL CASTELBLANCO - TEL: 2202880 EXT 1444</t>
  </si>
  <si>
    <t>COORDINACION DEL CEDAE - DRA AURA XIMENA OSOSRIO - TEL: 2202880 EXT 1376</t>
  </si>
  <si>
    <t>CONTRATACIÓN DIRECTA</t>
  </si>
  <si>
    <t>ADQUISICION DE MATERIAL PEDAGOGICO - REVISTA</t>
  </si>
  <si>
    <t>FORTALECIMIENTO A LOS ASUSTOS MISIONALES COMO IDENTIFICACION - FORTALECIMIENTO EN ELECTORAL. - MEJORAMIENTO INSTITUCIONAL. - FORMACION A LA CIUDADANIA EN VALORES PARA LA DEMOCRACIA</t>
  </si>
  <si>
    <t>DIRECCION NACIONAL DE IDENTIFICACION - TEL: 2202880 EXT 1258</t>
  </si>
  <si>
    <t>JEFE DE PRENSA - SILVIA MARIA HOYOS - TEL:2202880 EXT 1228</t>
  </si>
  <si>
    <t>PRESTAR EL SERVICIO DE MANTENIMIENTO PREVENTIVO Y CORRECTIVO DE LOS DOS (2) ASCENSORES TIPO PASAJEROS MARCA OTIS Y DEL ASCENSOR MONTACARGAS MARCA ATLAS, UBICADOS EN LA RNEC SEDE CAN AV CALLE 26 N° 51-50</t>
  </si>
  <si>
    <t>PRESTAR EL SERVICIO DE MANTENIMIENTO PREVENTIVO Y CORRECTIVO DEL ASCENSOR PANORAMICO TIPO PASAJEROS MARCA MITSUBISHI, UBICADO EN LA PLAZOLETA DEL EDIFICIO DE LA RNEC</t>
  </si>
  <si>
    <t>ADQUISICION DE MOBILIARIO PARA LA REGISTRADURIA NACIONAL DEL ESTADO CIVIL</t>
  </si>
  <si>
    <t>PROPORCIONAR EN LAS SEDES DE LA REGISTRADURIA NACIONAL DEL ESTADO CIVIL LAS REDES DE CABLEADO DE DATOS, DE CORRIENTE REGULADA Y NORMAL PARA FACILITAR LA INTERCONEXION DE SERVIDORES DE DATOS Y ESTACIONES DE TRABAJO PC</t>
  </si>
  <si>
    <t>INVESTIGACION PARA EL JUEGO DE LA DEMOCRACIA</t>
  </si>
  <si>
    <t>PROYECTO PEDAGOGICO EDUCACION PARA LA DEMOCRACIA</t>
  </si>
  <si>
    <t>CONTRATO DE PRESTACION DE SERVICIOS</t>
  </si>
  <si>
    <t xml:space="preserve">PROYECTO PEDAGOGICO GOBIERNO JUVENIL </t>
  </si>
  <si>
    <t>3 MESES</t>
  </si>
  <si>
    <t>ADICION AL CONTRATO N° 044 DE 2014 -  CONTRATAR LOS SEGUROS REQUERIDOS  PARA LA ADECUADA PROTECCIÓN DE LOS BIENES E INTERESES PATRIMONIALES DE SU PROPIEDAD Y DE AQUELLOS POR LOS CUALES SON LEGALMENTE RESPONSABLES LA REGISTRADURÍA NACIONAL DEL ESTADO CIVIL Y EL FONDO ROTATORIO DE LA REGISTRADURIA NACIONAL DEL ESTADO CIVIL, EN EL TERRITORIO NACIONAL Y EN LOS CONSULADOS; ASÍ COMO DE AQUELLOS POR LOS QUE LLEGAREN A SER LEGALMENTE  RESPONSABLES.</t>
  </si>
  <si>
    <t>PRESTAR LOS SERVICIOS DE CAPACITACION PARA LOS SERVIDORES PUBLICOS DE LA REGISTRADURIA NACIONAL DEL ESTADO CIVIL DEL NIVEL CENTRAL Y DESCONCENTRADO</t>
  </si>
  <si>
    <t>3 meses</t>
  </si>
  <si>
    <t>NO APLICA</t>
  </si>
  <si>
    <t xml:space="preserve">3 meses 15 dias </t>
  </si>
  <si>
    <t>4 meses</t>
  </si>
  <si>
    <t xml:space="preserve">4 meses 15 dias </t>
  </si>
  <si>
    <t>1 meses 15 días</t>
  </si>
  <si>
    <t>COORDINACION DE MANTENIMIENTO Y CONSTRUCCIONES - JAVIER HORACIO PACHON ALDANA - TEL 2202880 ETX 1308</t>
  </si>
  <si>
    <t>COORDINACION DE MANTENIMIENTO Y CONSTRUCCIONES - JAVIER HORACIO PACHON ALDANA - TEL 2202880 ETX 1309</t>
  </si>
  <si>
    <t>COORDINACION DE MANTENIMIENTO Y CONSTRUCCIONES - JAVIER HORACIO PACHON ALDANA - TEL 2202880 ETX 1310</t>
  </si>
  <si>
    <t>COORDINACION DE MANTENIMIENTO Y CONSTRUCCIONES - JAVIER HORACIO PACHON ALDANA - TEL 2202880 ETX 1311</t>
  </si>
  <si>
    <t>COORDINACION DE MANTENIMIENTO Y CONSTRUCCIONES - JAVIER HORACIO PACHON ALDANA - TEL 2202880 ETX 1312</t>
  </si>
  <si>
    <t>COORDINACION DE MANTENIMIENTO Y CONSTRUCCIONES - JAVIER HORACIO PACHON ALDANA - TEL 2202880 ETX 1313</t>
  </si>
  <si>
    <t>COORDINACION DE MANTENIMIENTO Y CONSTRUCCIONES - JAVIER HORACIO PACHON ALDANA - TEL 2202880 ETX 1314</t>
  </si>
  <si>
    <t>COORDINACION DE MANTENIMIENTO Y CONSTRUCCIONES - JAVIER HORACIO PACHON ALDANA - TEL 2202880 ETX 1315</t>
  </si>
  <si>
    <t>COORDINACION DE MANTENIMIENTO Y CONSTRUCCIONES - JAVIER HORACIO PACHON ALDANA - TEL 2202880 ETX 1316</t>
  </si>
  <si>
    <t>COORDINACION DE MANTENIMIENTO Y CONSTRUCCIONES - JAVIER HORACIO PACHON ALDANA - TEL 2202880 ETX 1317</t>
  </si>
  <si>
    <t>COORDINACION DE MANTENIMIENTO Y CONSTRUCCIONES - JAVIER HORACIO PACHON ALDANA - TEL 2202880 ETX 1318</t>
  </si>
  <si>
    <t>COORDINACION DE MANTENIMIENTO Y CONSTRUCCIONES - JAVIER HORACIO PACHON ALDANA - TEL 2202880 ETX 1319</t>
  </si>
  <si>
    <t>COORDINACION DE MANTENIMIENTO Y CONSTRUCCIONES - JAVIER HORACIO PACHON ALDANA - TEL 2202880 ETX 1320</t>
  </si>
  <si>
    <t>COORDINACION DE MANTENIMIENTO Y CONSTRUCCIONES - JAVIER HORACIO PACHON ALDANA - TEL 2202880 ETX 1321</t>
  </si>
  <si>
    <t>COORDINACION DE MANTENIMIENTO Y CONSTRUCCIONES - JAVIER HORACIO PACHON ALDANA - TEL 2202880 ETX 1322</t>
  </si>
  <si>
    <t>COORDINACION DE MANTENIMIENTO Y CONSTRUCCIONES - JAVIER HORACIO PACHON ALDANA - TEL 2202880 ETX 1323</t>
  </si>
  <si>
    <t>COORDINACION DE MANTENIMIENTO Y CONSTRUCCIONES - JAVIER HORACIO PACHON ALDANA - TEL 2202880 ETX 1324</t>
  </si>
  <si>
    <t>COORDINACION DE MANTENIMIENTO Y CONSTRUCCIONES - JAVIER HORACIO PACHON ALDANA - TEL 2202880 ETX 1325</t>
  </si>
  <si>
    <t>COORDINACION DE MANTENIMIENTO Y CONSTRUCCIONES - JAVIER HORACIO PACHON ALDANA - TEL 2202880 ETX 1326</t>
  </si>
  <si>
    <t>COORDINACION DE MANTENIMIENTO Y CONSTRUCCIONES - JAVIER HORACIO PACHON ALDANA - TEL 2202880 ETX 1327</t>
  </si>
  <si>
    <t>COORDINACION DE MANTENIMIENTO Y CONSTRUCCIONES - JAVIER HORACIO PACHON ALDANA - TEL 2202880 ETX 1328</t>
  </si>
  <si>
    <t>INTERVENTORIA QUIBDÓ - CHOCÓ</t>
  </si>
  <si>
    <t>SUMINISTRO E INTALACIÓN DE OFICINA ABIERTA PARA LAS DELEGACIÓN DEPARTAMENTAL DE GUANÍA.</t>
  </si>
  <si>
    <t>INTERVENTORIA GUAINÍA</t>
  </si>
  <si>
    <t>MEJORAMIENTO PARA LA SEDE DE LA REGISTRADURÍA MUNICIPAL DE CRAVO NORTE</t>
  </si>
  <si>
    <t>INTERVENTORÍA CRAVO NORTE - ARAUCA</t>
  </si>
  <si>
    <t>MEJORAMIENTO PARA LA SEDE DE LA DELEGACIÓN DEPARTAMENTAL DE SUCRE Y REGISTRADURÍA ESPECIAL DE SINCELEJO</t>
  </si>
  <si>
    <t>INTERVENTORÍA SICELEJO - SUCRE</t>
  </si>
  <si>
    <t>MEJORAMIENTO PARA LA SEDE DE LA REGISTRADURÍA MUNICIPAL DE PUERTO NARIÑO</t>
  </si>
  <si>
    <t>INTERVENTORÍA PUERTO NARIÑO - AMAZONAS</t>
  </si>
  <si>
    <t>ADECUACIÓN DE LA RED ELÉCTRICA NORMAL E ILUNINACIÓN Y OBRAS COMPLEMENTARIAS, EN LA DELEGACIÓN DEPARTAMENTAL DE LA GUAJIRA Y REGISTRADURÍA ESPECIAL DE RIOHACHA</t>
  </si>
  <si>
    <t>INTERVENTORÍA RIOHACHA - GUAJIRA</t>
  </si>
  <si>
    <t>MEJORAMIENTO PARA LA SEDE DE LA DELEGACIÓN DEPARTAMENTAL DE CASANARE Y REGISTRADURÍA ESPECIAL DE YOPAL</t>
  </si>
  <si>
    <t>INTERVENTORÍA YOPAL - CASANARE</t>
  </si>
  <si>
    <t>REPARACIÓN DE UN TRAMO DE LA RED HIDROSANITARIA EN LA DELEGACIÓN DEPARTAMENTAL DE CUNDINAMARCA</t>
  </si>
  <si>
    <t>INSTALACIÓN Y PUESTA EN SERVICIO DE LA NUEVA RED DE VOZ, INCLUYE MANTENIMIENTO DE LA PLANTA TELEFÓNICA DE LA REGISTRAURÍA DISTRITAL.</t>
  </si>
  <si>
    <t>MEJORAMIENTO Y REPARACIONES LOCATIVAS EN LA RNEC SEDE CAN</t>
  </si>
  <si>
    <t>INTERVENTORÍA REPARACIONES LOCATIVAS EN LA RNEC SEDE CAN</t>
  </si>
  <si>
    <t>SUMINISTRO E INSTALACIÓN DE OFICINA ABIERTA PARA DIFERENTES ÁREAS DE LA RNEC SEDE CAN</t>
  </si>
  <si>
    <t>INTERVENTORÍA OFICINA ABIERTA PARA LA RNEC SEDE CAN</t>
  </si>
  <si>
    <t>DIAGNOSTICO REDES ELÉCTRICAS EN EL EDIFICIO DE LA RNEC SEDE CAN</t>
  </si>
  <si>
    <t>CONTRATOS DE PRESTACION DE SERVICIOS PROFESIONALES ENCAMINADOS AL DESARROLLO DEL PROYECTO "MEJORAMIENTO Y MANTENIMIENTO DE LA INFRAESTRUCTURA ADMINISTRATIVAA NIVEL NACIONAL"</t>
  </si>
  <si>
    <t>8 MESES</t>
  </si>
  <si>
    <t>ADICION AL CONTRATO N° 60 DE 2014 - CONTRATAR EL SERVICIO DE VIGILANCIA Y SEGURIDAD PRIVADA PARA LA REGISTRADURÍA NACIONAL DEL ESTADO CIVIL EN BOGOTÁ Y EN DIFERENTES SEDES Y DEPENDENCIAS DEL TERRITORIO NACIONAL</t>
  </si>
  <si>
    <t>3 MESES Y 20 DIAS</t>
  </si>
  <si>
    <t>PENDIENTE DE TRAMITE $8,463,604,657</t>
  </si>
  <si>
    <t xml:space="preserve">ADICION AL CONTRATO DE SEGUROS DE VIDA </t>
  </si>
  <si>
    <t>ADICION CONTRATO</t>
  </si>
  <si>
    <t>SUMINISTRO E INTALACIÓN DE OFICINA ABIERTA PARA LA DELEGACIÓN DEPARTAMENTAL DEL CHOCÓ Y LA REGISTRADURÍA ESPECIAL DE QUIBDÓ.</t>
  </si>
  <si>
    <t>31 DE DICIEMBRE</t>
  </si>
  <si>
    <t>ADICION AL CONTRATO N°      CUYO OBJETO ES: REALIZAR LA GRABACION E INCORPORACION DE LOS REGISTROS CIVILES A LA BASE DE DATOS SIRC</t>
  </si>
  <si>
    <t>REALIZAR LA GRABACION E INCORPORACION DE LOS REGISTROS MATRIMONIO A LA BASE DE DATOS SIRC</t>
  </si>
  <si>
    <t>81111504
81111806
81111811
81111812
81111820
81112002
81141902</t>
  </si>
  <si>
    <t>ADICIÓN Y PRORROGA AL CONTRATO DE PRESTACION DE SERVICIOS No. 063 de 2015 CUYO OBJETO ES PRESTAR LOS SERVICIOS TECNOLOGICOS PARA EL FORTALECIMIENTO Y SOSTENIMIENTO DE LAS PLATAFORMAS: SISTEMA DE INFORMACION DEL SISTEMA DE ARCHIVO NACIONAL DE IDENTIFICACION ANI Y SISTEMA INTEGRADO DE REGISTRO CIVIL SRC WEB, DE LA REGISTRADURIA NACIONAL DEL ESTADO CIVIL.</t>
  </si>
  <si>
    <t>HASTA 31 DE DICIEMBRE DE 2016</t>
  </si>
  <si>
    <t>GERENCIA DE INFORMATICA - CARLOS ALIRIO GARCÍA ROMERO - TEL  2202880 EXT 1524-1525</t>
  </si>
  <si>
    <t>ADICION N° 3 AL CONTRATO N° 045 DE 2014,  CUYO OBJETO ES: CONTRATAR EL SEGURO DE RESPONSABILIDAD CIVIL SERVIDORES PÚBLICOS, PARA AMPARAR EL PATRIMONIO DE LA REGISTRADURIA NACIONAL DEL ESTADO CIVIL Y DEL FONDO ROTATORIO CON MOTIVO DE LAS RECLAMACIONES EN CONTRA DE SUS FUNCIONARIOS, VINCULADOS EN NÓMINA DE LA ENTIDAD, INCLUYENDO LOS COSTOS Y GASTOS DE DEFENSA”</t>
  </si>
  <si>
    <t xml:space="preserve">MAYO </t>
  </si>
  <si>
    <t>20 DIAS</t>
  </si>
  <si>
    <t xml:space="preserve">JUNIO </t>
  </si>
  <si>
    <t>ADICION AL CONTRATO 064/2014 CUYO OBJETO ES: CONTRATAR EL SUMINISTRO Y DISTRIBUCIÓN DE PAPELERÍA, ÚTILES DE ESCRITORIO Y DE OFICINA, INSUMOS PARA EQUIPOS DE CÓMPUTO Y FOTOCOPIADORA  (REPUESTOS, ACCESORIOS Y SIMILARES), PRODUCTOS DE ASEO Y LIMPIEZA, PRODUCTOS DE CAFETERÍA Y RESTAURANTE E IMPRESIÓN DE ADHESIVOS PARA LA REGISTRADURÍA NACIONAL DEL ESTADO CIVIL TANTO A NIVEL CENTRAL Y NACIONAL, MEDIANTE EL SISTEMA DE PROVEEDURÍA INTEGRAL (OUTSOURCING).</t>
  </si>
  <si>
    <t>40 DIAS</t>
  </si>
  <si>
    <t>AGOSTO</t>
  </si>
  <si>
    <t>CONTRATACION DIRECTA</t>
  </si>
  <si>
    <t>INVESTIGACION ESTATUTO DE LA OPOSICION</t>
  </si>
  <si>
    <t>INVESTIGACION SOBRE ASUNTOS REGISTRALES E IDENTIFICACION PARA PUEBLOS INDÍGENAS</t>
  </si>
  <si>
    <t>CURSOS SOBRE ETICA DEL SERVIDOR PUBLICO</t>
  </si>
  <si>
    <t>SEPTIEMBRE</t>
  </si>
  <si>
    <t>CONTRATAR LA PRESTACIÓN DE SERVICIOS DE APOYO A LA GESTIÓN PARA EL DESARROLLO DE CURSOS DE FORTALECIMIENTO INSTITUCIONAL EN TEMA ELECTORLES E IDENTIFICACIÓN 2016</t>
  </si>
  <si>
    <t>CONTRATAR LOS SERVICIOS CORRESPONDIENTES PARA EL DISEÑO, ELABORACIÓN Y ENTREGA DE UNA PUBLICACIÓN COMPILADA EN TEMAS TÉCNICOS MISIONALES</t>
  </si>
  <si>
    <t>SUSCURIPCION AL PERIODOCP EL ESPECTADOR, EL CUAL SE ALLEGARA DIARIAMENTE A LA PORTERIA DE LA RNEC CON DESTINO AL DEPACHO DEL SEÑOR REGISTRADOR</t>
  </si>
  <si>
    <t>ADICION AL CONTRATO N° 024 DE 2016 CUYO OBJETO ES: SOLUCIÓN SATELITAL MEGABYTES DE COMUNICACIÓN - SOLUCIÓN SATELITAL MINUTOS SATELITAL</t>
  </si>
  <si>
    <t>HASTA EL 30 DE DICIEMBRE</t>
  </si>
  <si>
    <r>
      <rPr>
        <b/>
        <u val="single"/>
        <sz val="11"/>
        <color indexed="8"/>
        <rFont val="Calibri"/>
        <family val="2"/>
      </rPr>
      <t>VIGENCIA FUTURA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CONTRATO - SUMINISTRO DE INSUMOS PARA LA PRODUCCIÓN DE CÉDULA DE CIUDADANÍA Y TARJETA DE IDENTIDAD</t>
    </r>
  </si>
  <si>
    <r>
      <rPr>
        <b/>
        <u val="single"/>
        <sz val="11"/>
        <color indexed="8"/>
        <rFont val="Calibri"/>
        <family val="2"/>
      </rPr>
      <t>VIGENCIA FUTURA</t>
    </r>
    <r>
      <rPr>
        <sz val="11"/>
        <color indexed="8"/>
        <rFont val="Calibri"/>
        <family val="2"/>
      </rPr>
      <t xml:space="preserve"> CONTRATO N° 064 DE 2014 -  CONTRATAR EL SUMINISTRO Y DISTRIBUCIÓN DE PAPELERÍA, ÚTILES DE ESCRITORIO Y DE OFICINA, INSUMOS PARA EQUIPOS DE CÓMPUTO Y FOTOCOPIADORA  (REPUESTOS, ACCESORIOS Y SIMILARES), PRODUCTOS DE ASEO Y LIMPIEZA, PRODUCTOS DE CAFETERÍA Y RESTAURANTE E IMPRESIÓN DE ADHESIVOS PARA LA REGISTRADURÍA NACIONAL DEL ESTADO CIVIL TANTO A NIVEL CENTRAL Y NACIONAL, MEDIANTE EL SISTEMA DE PROVEEDURÍA INTEGRAL (OUTSOURCING).</t>
    </r>
  </si>
  <si>
    <r>
      <rPr>
        <b/>
        <u val="single"/>
        <sz val="11"/>
        <color indexed="8"/>
        <rFont val="Calibri"/>
        <family val="2"/>
      </rPr>
      <t>VIGENCIA FUTURA Y ADICION</t>
    </r>
    <r>
      <rPr>
        <sz val="11"/>
        <color indexed="8"/>
        <rFont val="Calibri"/>
        <family val="2"/>
      </rPr>
      <t xml:space="preserve"> CONTRATO N° 60 DE 2014 - CONTRATAR EL SERVICIO DE VIGILANCIA Y SEGURIDAD PRIVADA PARA LA REGISTRADURÍA NACIONAL DEL ESTADO CIVIL EN BOGOTÁ Y EN DIFERENTES SEDES Y DEPENDENCIAS DEL TERRITORIO NACIONAL</t>
    </r>
  </si>
  <si>
    <t>APROBADO POR VALOR DE $17,548,776,8/33</t>
  </si>
  <si>
    <t>ADICION Y PRORROGA AL CONTRATO EL SERVICIO DE VIGILANCIA Y SEGURIDAD PRIVADA PARA LA REGISTRADURÍA NACIONAL DEL ESTADO CIVIL EN BOGOTÁ Y EN DIFERENTES SEDES Y DEPENDENCIAS DEL TERRITORIO NACIONAL</t>
  </si>
  <si>
    <t xml:space="preserve">3 meses </t>
  </si>
  <si>
    <t>21 MESES</t>
  </si>
  <si>
    <t>APROBADO POR VALOR DE  $7.238´742.554</t>
  </si>
  <si>
    <t>OCTUBRE - NOVIEMBRE</t>
  </si>
  <si>
    <t>C. NECESIDADES ADICIONALES</t>
  </si>
  <si>
    <t>Posibles códigos UNSPSC</t>
  </si>
  <si>
    <t xml:space="preserve">DELEGACIONES DEPARTAMETALES </t>
  </si>
  <si>
    <t>MANTENIMIENTO PREVENTIVO DE LOS AIRES ACONDICIONADOS DE LA DELEGACIÓN DEPARTAMENTAL DE AMAZONAS, REGISTRADURIA ESPECIAL DE LETICIA Y REGISTRADURIA MUNICIPAL DE PUERTO NARIÑO.</t>
  </si>
  <si>
    <t>20/05/2016</t>
  </si>
  <si>
    <t xml:space="preserve">1 MES </t>
  </si>
  <si>
    <t>DELEGACION DEPARTAMENTAL DE AMAZONAS</t>
  </si>
  <si>
    <t xml:space="preserve">SERVICIO DE FOTOCOPIADO E IMPRESIÓN DE LOGO INSTITUCIONAL EN CAMISAS TIPO POLO Y CHALECOS PARA FUNCIONARIOS DE LA DELEGACION DEPARTAMENTAL DE AMAZONAS Y REGISTRADURIAS DE LA JURISDICCION. </t>
  </si>
  <si>
    <t>MANTENIMIENTO GENERAL DE EQUIPOS DE COMPUTO DE LA DELEGACIÓN DEPARTAMENTAL DE AMAZONAS, REGISTRADURÍA ESPECIAL DE LETICIA Y REGISTRADURÍA MUNCIPAL DE PUERTO NARIÑO</t>
  </si>
  <si>
    <t>15/08/2016</t>
  </si>
  <si>
    <t>MANTENIMIENTO O REPARACIÓN DE EXTINGUIDORES DE FUEGO, DE LA DELEGACIÓN DEPARTAMENTAL DE AMAZONAS, REGISTRADURÍA ESPECIAL DE LETICIA Y REGISTRADURÍA MUNICIPAL DE PUERTO NARIÑO</t>
  </si>
  <si>
    <t>INSTALACIÓN DE EQUIPOS DE AIRE ACONDICIONADO</t>
  </si>
  <si>
    <t>30 DÍAS</t>
  </si>
  <si>
    <t>DELEGACION DEPARTAMENTAL DE ANTIOQUIA</t>
  </si>
  <si>
    <t>MANTENIMIENTO Y REPARACIÓN DE EQUIPOS DE AIRE ACONDICIONADO</t>
  </si>
  <si>
    <t>MANTENIMIENTO Y REPARACIÓN DE DE VEHÍCULOS</t>
  </si>
  <si>
    <t>SUMINISTRO DE COMBUSTIBLE</t>
  </si>
  <si>
    <t>MANTENIMIENTO Y REPARACIÓN DE EQUIPOS DE OFICINA</t>
  </si>
  <si>
    <t>MANTENIMIENTO Y RECARGA DE EXTINGUIDORES DE FUEGO</t>
  </si>
  <si>
    <t>SUMINISTRO E INSTALACIÓN DE AVISOS, SEÑALIZACIÓN, ADHESIVOS Y MICROPERFORADOS</t>
  </si>
  <si>
    <t>EMPASTE DE LIBROS</t>
  </si>
  <si>
    <t>MANTENIMIENTO, ADECUACIÓN Y REPARACIONES MENORES DE BIENES INMUEBLES</t>
  </si>
  <si>
    <t>INSTALACIÓN DE DIVISIONES PARA PUESTOS DE TRABAJO</t>
  </si>
  <si>
    <t>CONTRATAR EL MANTENIMIENTO Y REPARACIÓN DE 15 EQUIPOS DE CÓMPUTO, IMPRESORAS Y FOTOCOPIADORAS (INCLUIDO REPUESTOS) PERTENECIENTES A LA CIRCUNSCRIPCIÓN ELECTORAL DE ARAUCA.</t>
  </si>
  <si>
    <t>15 DIAS</t>
  </si>
  <si>
    <t>DELEGACION DEPARTAMENTAL DE ARAUCA</t>
  </si>
  <si>
    <t>MANTENIMIENTO,  ADECUACION Y REPARACIONES MENORES DE BIENES MUEBLES E INMUEBLES DE LA DELEGACION DEPARTAMENTAL DE ARAUCA</t>
  </si>
  <si>
    <t xml:space="preserve">MANTENIMIENTO Y REPARACION DE EQUIPOS DE AIRES ACONDICIONADOS (INCLUIDOS REPUESTOS) PERTENECIENTES A LA CIRCUSNCRIPCION ELECTORAL DE ARAUCA </t>
  </si>
  <si>
    <t>15 dias</t>
  </si>
  <si>
    <t xml:space="preserve">82121903
</t>
  </si>
  <si>
    <t>CONTRATAR EL EMPASTE Y MANTENIMIENTO DE 38 LIBROS DE REGISTROS CIVILES DE NACIMIENTO, MATRIMONIO Y DEFUNCIÓN DE LA REGISTRADURÍA ESPECIAL DE ARAUCA</t>
  </si>
  <si>
    <t>MANTENIMIENTO ANUAL AIRES ACONDICIONADOS DELEGACION ATLANTICO - REG ESPECIAL BQUILLA-REGISTRADURIA ESPECIAL DE SOLEDAD,  Y AUXILIAR 03  DE BARRANQUILLA.</t>
  </si>
  <si>
    <t xml:space="preserve">8 MESES </t>
  </si>
  <si>
    <t>DELEGACION DEPARTAMENTAL DE ATLANTICO</t>
  </si>
  <si>
    <t>REPARACIONES MENORES DE BIENES</t>
  </si>
  <si>
    <t>30 Dias Habiles</t>
  </si>
  <si>
    <t>MUEBLES E INMUEBLES - DELEGACIÓN ATLANTICO</t>
  </si>
  <si>
    <t>MANTENIMIENTO Y REPARACIÓN FOTOCOPIADORAS</t>
  </si>
  <si>
    <t xml:space="preserve">ADQUISICION DE AVISOS INSTITUCIONALES -  DELEGACIÓN ATLANTICO </t>
  </si>
  <si>
    <t>20 Dias Habiles</t>
  </si>
  <si>
    <t>72101511                72101516</t>
  </si>
  <si>
    <t xml:space="preserve">SERVICIO DE MANTENIMIENTO PREVENTIVO, CORRECTIVO INCLUIDO REPUESTOS DE LOS EQUIPOS DE AIRES ACONDICIONADOS, EQUIPOS  SISTEMAS DE PROTECCIÓN CONTRA INCENDIOS INCLUIDO CARGA, DE LA DELEGACIÓN DEPARTAMENTAL Y REGISTRADURIA ESPECIAL.   </t>
  </si>
  <si>
    <t>ABRIL DE  2016</t>
  </si>
  <si>
    <t>7 MESES.</t>
  </si>
  <si>
    <t>DELEGACION DEPARTAMENTAL DE BOLIVAR</t>
  </si>
  <si>
    <t>56101522                56112103</t>
  </si>
  <si>
    <t>ADQUISICIÓN DE SILLAS SECRETARIALES Y PLÁSTICAS.</t>
  </si>
  <si>
    <t>MAYO DE 2016</t>
  </si>
  <si>
    <t>10 DIAS.</t>
  </si>
  <si>
    <t>EMPASTE DE 27,000,000 SERIALES DE REGISTRO CIVIL Y DOCUMENTOS EN LA DELEGACIÓN Y REGISTRADURIA ESPECIAL.</t>
  </si>
  <si>
    <t>1 MES.</t>
  </si>
  <si>
    <t>SERVICIO DE FOTOCOPIADORA PARA LA DELEGACIÓN Y REGISTRADURIA ESPECIAL DE CARTAGENA.</t>
  </si>
  <si>
    <t>MARZO DE  2016</t>
  </si>
  <si>
    <t>SERVICIO DE DISEÑO Y ADQUISICIÓN E INSTALACIÓN DE DOS AVISOS INSTITUCIONALES.</t>
  </si>
  <si>
    <t>15 DIAS.</t>
  </si>
  <si>
    <t>MANTENIMIENTO ANTIGUA SEDE REGISTRADURIA AUXILIAR No. 1 DE CARTAGENA</t>
  </si>
  <si>
    <t>72154065                              72154066                                 81112300                                     81112306</t>
  </si>
  <si>
    <t xml:space="preserve">CCONTRATAR EL SERVICIO DE MANTENIMIENTO PREVENTIVO Y CORRECTIVO (INCLUIDOS REPUESTOS), PARA EQUIPOS DE CÓMPUTO (MONITORES, CPU), IMPRESORAS, FOTOCOPIADORAS Y MANTENIMIENTO EN GENERAL DE EQUIPOS DE OFICINA DE PROPIEDAD DE LA DELEGACIÓN DEPARTAMENTAL, REGISTRADURÍA ESPECIAL Y REGISTRADURÍAS MUNICIPALES DE BOYACÁ.
</t>
  </si>
  <si>
    <t>MAYO 2016</t>
  </si>
  <si>
    <t>SESENTA (60) DIAS CALENDARIO</t>
  </si>
  <si>
    <t>DELEGACION DEPARTAMENTAL DE BOYACA</t>
  </si>
  <si>
    <t>RECARGA Y MANTENIMIENTO  DE LOS EXTINTORES PERTENECIENTES A LA DELEGACIÓN DEPARTAMENTAL   Y REGISTRADURIAS ZONIFICADAS DE BOYACÁ.</t>
  </si>
  <si>
    <t>MARZO 2016</t>
  </si>
  <si>
    <t>TREINTA (30) DIAS CALENDARIO</t>
  </si>
  <si>
    <t>SUMINISTRO E INSTALACIÓN DE ARCHIVADORES RODANTES EN DIFERENTES OFICINAS DE LA SEDE DE LA DELEGACIÓN DE BOYACÁ, CARRERA 10 NO. 30-33 TUNJA</t>
  </si>
  <si>
    <t>AADQUIRIR EL SERVICIO DE IMPRESOS Y PUBLICACIONES PARA EL SUMINISTRO SEÑALIZACIÓN  CON LA IMAGEN CORPORATIVA DE LA ENTIDAD Y BUZONES DE SUGERENCIAS PARA LAS REGISTRADURIAS ZONIFICADAS DE LA DELEGACIÓN DE BOYACÁ.</t>
  </si>
  <si>
    <t>ABRIL 2016</t>
  </si>
  <si>
    <t>TREINTA (30) DÍAS CALENDARIO</t>
  </si>
  <si>
    <t xml:space="preserve">
CONTRATAR EL SERVICIO DE EMPASTADO DE LIBROS PARA LA DELEGACIÓN DEPARTAMENTAL DE BOYACÁ.
</t>
  </si>
  <si>
    <t>MAYO 2015</t>
  </si>
  <si>
    <t>NOVENTA (90) DIAS CALENDARIO</t>
  </si>
  <si>
    <t>CONTRATAR EL MANTENIMIENTO PREVENTIVO DE UNA (1) FOTOCOPIADORA EN LA REGISTRADURÍA ESPECIAL DE MANIZALES – CALDAS INCLUYENDO LOS REPUESTOS QUE SE REQUIERAN.</t>
  </si>
  <si>
    <t>ABRIL DE 2016</t>
  </si>
  <si>
    <t>DELEGACION DEPARTAMENTAL DE CALDAS</t>
  </si>
  <si>
    <t>CONTRATAR EL SERVICIO DE MANTENIMIENTO Y REPARACIONES LOCATIVAS PARA LA SEDE DE LA DELEGACIÓN DEPARTAMENTAL DE CALDAS.</t>
  </si>
  <si>
    <t>15 días</t>
  </si>
  <si>
    <t>PRESTAR EL SERVICIO DE MANTENIMIENTO PREVENTIVO Y CORRECTIVO DEL ASCENSOR MARCA SCHINDLER 3300 AP UBICADO EN LA SEDE DE LA DELEGACIÓN DEPARTAMENTAL DE CALDAS, CALLE 64 A Nº 23 C – 31 DE LA CIUDAD DE MANIZALES, DE CONFORMIDAD CON EL ESTUDIO DE NECESIDAD Y CONVENIENCIA Y LA PROPUESTA PRESENTADA POR EL CONTRATISTA, LOS CUALES FORMAN PARTE INTEGRAL DEL PRESENTE CONTRATO.</t>
  </si>
  <si>
    <t>6 meses</t>
  </si>
  <si>
    <t>EMPASTE DE LIBROS SERIALES</t>
  </si>
  <si>
    <t>JULIO DE 2016</t>
  </si>
  <si>
    <t>SERVICIO MANTENIMIENTO Y REPARACION DE LA PLANTA TELEFONICA</t>
  </si>
  <si>
    <t>DELEGACION DEPARTAMENTAL DE CAQUETA</t>
  </si>
  <si>
    <t>SERVICIO DE MANTENIMIENTO E INSTALACION,  Y REPARACION DE AIRES ACONDICIONADOS</t>
  </si>
  <si>
    <t>COMPRA EQUIPO OFICINA  (AIRE ACONDICIONADO E IMPRESORA)</t>
  </si>
  <si>
    <t xml:space="preserve">MANTENIMIENTO DE LAS INSTALACIONES DE LA DELEGACION DEPARTAMENTAL DEL CAQUETA </t>
  </si>
  <si>
    <t>NA</t>
  </si>
  <si>
    <t>CONTRATAR EL MANTENIMIENTO Y RECARGA DE LOS  EXTINTORES DE LA DELEGACION DEPARTAMENTAL Y REGISTRADURIA ESPECIAL  y MUNICIPALES DEL DEPARTAMENTO DE CASANARE</t>
  </si>
  <si>
    <t>DELEGACION DEPARTAMENTAL DE CASANARE</t>
  </si>
  <si>
    <t xml:space="preserve">ADQUISICION DE CANECAS PLASTICAS CON TAPA, COLOR, AZUL, VERDE, GRIS ELABORADA EN POLIETILENO CON RESISTENCIA A LA DE FORMACION Y RUPTURA .3 CANECAS </t>
  </si>
  <si>
    <t>56101700
56101703
56101521
43211500</t>
  </si>
  <si>
    <t>ADQUISCION DE MOBILIARIO PARA LA DELEGACION DEPARTAMENTAL Y ALGUNAS REGISTRADURIAS MUNICIPALES DEL DEPARTAMENTO DE CASANRE</t>
  </si>
  <si>
    <t>SERVICIOS O REPARACIONES O MANTENIMIENTO DE CALLES O PARQUEADEROS</t>
  </si>
  <si>
    <t>1 MESES</t>
  </si>
  <si>
    <t>DELEGACION DEPARTAMENTAL DE CAUCA</t>
  </si>
  <si>
    <t>TABLEROS DE AVISOS</t>
  </si>
  <si>
    <t>EMPASTE DE LIBROS, DE LA REGISTRADURÍA ESPECIAL DE VALLEDUPAR Y REGISTRADURÍAS MUNICIPALES DEL CESAR.  CADA TOMO CONSTA DE DOSCIENTOS FOLIOS (200).</t>
  </si>
  <si>
    <t>DELEGACION DEPARTAMENTAL DE CESAR</t>
  </si>
  <si>
    <t>SERVICIO DE MANTENIMIENTO PREVENTIVO Y CORRECTIVO PARA VEINTICINCO (25) EQUIPOS DE AIRE ACONDICIONADO TIPO MINI SPLIT, CORRESPONDIENTES A LA DELEGACIÓN DEPARTAMENTAL DEL CESAR Y REGISTRADURIA ESPECIAL DE VALLEDUPAR.</t>
  </si>
  <si>
    <t>MANTENIMIENTO Y ADECUACIÓN DE OFICINA DE LA SEDE DE LA DELEGACIÓN DEPARTAMENTAL DEL CESAR.</t>
  </si>
  <si>
    <t>MANTENIMIENTO PREVENTIVO Y CORRECTIVO DE LA PLANTA ELECTRICA Y ADECUACIÓN DE LA CASETA DONDE SE ENCUENTRA UBICADA.</t>
  </si>
  <si>
    <t>DELEGACION DEPARTAMENTAL DE CHOCO</t>
  </si>
  <si>
    <t>EMPASTE DE 247 LIBROS DE REGISTRO CIVIL DE NACIMIENTO, MATRIMONIO Y DEFUNCIÓN DE LAS REGISTRADURIAS MUNICIPALES ADSCRITAS CIRCUNSCRIPCIÓN ELECTORAL DEL CHOCÓ</t>
  </si>
  <si>
    <t>90 DIAS</t>
  </si>
  <si>
    <t>ADQUISICIÓN DE SISTEMA CONTROL DE PERSONAL BIOMÉTRICO</t>
  </si>
  <si>
    <t>MANTENIMIENTO PREVENTIVO Y CORRECTIVO DE LOS AIRES ACONDICIONADOS DE LA DELEGACIÓN DEPARTAMENTAL DEL CHOCÓ.</t>
  </si>
  <si>
    <t xml:space="preserve">
MANTENIMIENTO PREVENTIVO Y CORRECTIVO DE DOS (2) EQUIPOS DE COMPUTOS (UPS) DE LA DELEGACIÓN DEPARTAMENTAL DEL CHOCÓ.
</t>
  </si>
  <si>
    <t>CONTRATAR EL MANTENIMIENTO PREVENTIVO Y CORRECTIVO DE CATROCE (14) AIRES ACONDICIONADOS DE LA REGISTRADURIA ESPECIAL DE MONTERÍA Y LA DELEGACION DEPARTAMENTAL DE CÓRDOBA</t>
  </si>
  <si>
    <t>7 meses</t>
  </si>
  <si>
    <t>DELEGACION DEPARTAMENTAL DE CORDOBA</t>
  </si>
  <si>
    <t>CONTRATAR LA INSTALACION DE UNA PLANTA ELECTRICA,  EL MANTENIMIENTO PREVENTIVO Y CORRECTIVO DE LA PARTE ELECTRICO DE LA REGISTRADURIA ESPECIAL DE MONTERÍA Y LA DELEGACION DEPARTAMENTAL</t>
  </si>
  <si>
    <t>CONTRATAR EL MANTENIMIENTO PREVENTIVO Y CORRECTIVO DE LAS IMPRESORAS Y FOTOCOPIADORAS DE LA REGISTRADURIA ESPECIAL DE MÓNTERÍA Y LA  DELEGACIÓN DEPARTAMENTAL</t>
  </si>
  <si>
    <t xml:space="preserve">6 meses </t>
  </si>
  <si>
    <t>CONTRATAR EL EMPASTE DE LIBROS TRECIENTOS (300) DE REGISTRO CIVIL DE NACIEMIENTO, DEFUNCION Y MATRIMONIO PARA LAS TREINTA (30) REGISTRADURIAS MUNICIPALES</t>
  </si>
  <si>
    <t>ADECUACION Y MANTENIMIENTO CENTRO DE COMPUTO AREA DE SISTEMAS DE LA DELEGACION DEPARTAMENTAL DE CUNDINAMARCA</t>
  </si>
  <si>
    <t>DELEGACION DEPARTAMENTAL DE CUNDINAMARCA</t>
  </si>
  <si>
    <t>ADQUISICION DE BOTIQUINES PARA LAS REGISTRADURIAS DE LA DELEGACION DEPARTAMENTAL DE CUNDINAMARCA</t>
  </si>
  <si>
    <t>ADQUISICION DE ESCRITORIOS Y SILLAS TIPO EJECUTIVO PARA LAS REGISTRADURIAS DE LA DELEGACION DEPARTAMENTAL DE CUNDINAMARCA</t>
  </si>
  <si>
    <t>RECARGA DE EXTINTORES MULTIPROPOSITO Y SOLKAFLAM PARA LA DELEGACION DEPARTAMENTAL DE CUNDINAMARCA</t>
  </si>
  <si>
    <t>MANTENIMIENTO PREVENTIVO Y CORRECTIVO DE FOTOCOPIADORAS DE LA DELEGACION DEPARTAMENTAL DE CUNDINAMARCA</t>
  </si>
  <si>
    <t>MANTENIMIENTO PREVENTIVO Y CORRECTIVO PARA CONTROL DE ACCESO DE LAS PUERTAS EN VIDRIO TEMPLADO INSTALADAS EN LA DELEGACION DEPARTAMENTAL DE DE CUNDINAMARCA</t>
  </si>
  <si>
    <t>ADQUISICIÓN VENTILADORES</t>
  </si>
  <si>
    <t>REGISTRADURIA DISTRITAL DEL ESTADO CIVIL</t>
  </si>
  <si>
    <t>ADQUISICIÓN GRECAS ELÉCTRICAS</t>
  </si>
  <si>
    <t>OUTSOURCING FOTOCOPIADO</t>
  </si>
  <si>
    <t xml:space="preserve">ADQUISICIÓN BANDERAS </t>
  </si>
  <si>
    <t>BUZONES DE SUGERENCIA</t>
  </si>
  <si>
    <t>FUMIGACIÓN SEDES REGISTRADURÍA DISTRITAL</t>
  </si>
  <si>
    <t xml:space="preserve">AVISOS Y SEÑALIZACIÓN - REGISTRADURÍAS AUXILIARES </t>
  </si>
  <si>
    <t>ADECUACIONES INSTALACIÓN AIRE ACONDICIONADO</t>
  </si>
  <si>
    <t>MATERIALES MANTENIMIENTO  INMUEBLES</t>
  </si>
  <si>
    <t>RECARGA DE EXTINTORES</t>
  </si>
  <si>
    <t>MANTENIMIENTO Y AMPLIACIÓN DE QUIOSCO PARA LAS ACTIVIDADES DE BIENESTAR DE LA DELEGACIÓN DEPARTAMENTAL DE GUAINIA</t>
  </si>
  <si>
    <t>JUNIO DE 2016</t>
  </si>
  <si>
    <t>DELEGACION DEPARTAMENTAL DE GUAINIA</t>
  </si>
  <si>
    <t>EMPASTE DE 200 TOMOS DE LA REGISTRADURÍA ESPECIAL DE RIOHACHA Y REGISTRADURÍAS MUNICIPALES DE LA GUAJIRA.  CADA TOMO CONSTA DE DOSCIENTOS FOLIOS (200).</t>
  </si>
  <si>
    <t>DELEGACION DEPARTAMENTAL DE LA GUAJIRA</t>
  </si>
  <si>
    <t>MANTENIMIENTO Y REPARACIONES NECESARIAS A EQUIPOS DE OFICINA CORRESPONDIENTE A  LA DELEGACIÓN DEPARTAMENTAL DEL LA GUAJIRA Y REGISTRADURIA ESPECIAL DE RIOHACHA.</t>
  </si>
  <si>
    <t>CONTRATAR LOS SERVICIOS DE MANTENIMIENTO PREVENTIVO Y CORRECTIVO (INCLUIDO REPUESTOS) DE LOS EQUIPOS DE AIRES  ACONDICIONADOS DE LA DELEGACIÓN DEPARTAMENTAL DE LA GUAJIRA Y REGISTRADURIA ESPECIAL DE RIOHACHA.</t>
  </si>
  <si>
    <t xml:space="preserve">81112303
81112306
</t>
  </si>
  <si>
    <t>SERVICIO DE MANTENIMIENTO DE COMPUTADORES, IMPRESORAS, ESCANER Y AIRES ACONDICIONADOS</t>
  </si>
  <si>
    <t>Mayo</t>
  </si>
  <si>
    <t xml:space="preserve">1 mes </t>
  </si>
  <si>
    <t>DELEGACION DEPARTAMENTAL DE GUAVIARE</t>
  </si>
  <si>
    <t>SERVICIO DE RECARGA DE EXTINTORES</t>
  </si>
  <si>
    <t xml:space="preserve">SERVICIO DE EMPASTE LIBROS VARIOS </t>
  </si>
  <si>
    <t>ADQUISICIÓN E INSTALACIÓN DE AIRES ACONDICIONADOS MINI SPLIT 36,000 BTU Y VENTILADORES INDUSTRIALES CON DESTINO A LA REGISTRADURÍA ESPECIAL DE NEIVA Y NUEVA REGISTRADURÍA AUXILIAR.</t>
  </si>
  <si>
    <t>Mayo de 2016</t>
  </si>
  <si>
    <t>20 dias</t>
  </si>
  <si>
    <t>DELEGACION DEPARTAMENTAL DEL HUILA</t>
  </si>
  <si>
    <t>COMPRA DE MOBILIARIO PARA DOTACIÓN DE LA NUEVA REGISTRADURÍA AUXILIAR DE NEIVA (HUILA).</t>
  </si>
  <si>
    <t>30 dias</t>
  </si>
  <si>
    <t xml:space="preserve">ADQUISICIÓN DEL AVISO INSTITUCIONAL Y  SEÑALIZACIÓN DE LAS ÁREAS DE LA NUEVA REGISTRADURÍA AUXILIAR DE NEIVA. </t>
  </si>
  <si>
    <t>Junio de 2016</t>
  </si>
  <si>
    <t>20 días</t>
  </si>
  <si>
    <t>EMPASTE DE TOMOS</t>
  </si>
  <si>
    <t>90 días</t>
  </si>
  <si>
    <t>SERVICIO DE FOTOCOPIAS PARA LA DELEGACIÓN DEPARTAMENTAL DEL HUILA</t>
  </si>
  <si>
    <t>Abril de 2016</t>
  </si>
  <si>
    <t>CONTRATAR LOS SERVICIOS DE MANTENIMIENTO PREVENTIVO Y CORRECTIVO (INCLUIDO REPUESTOS) DE LOS EQUIPOS DE AIRES ACONDICIONADOS DE LA DELEGACIÓN DEPARTAMENTAL DEL MAGDALENA Y LA REGISTRADURIA  ESPECIAL DE SANTA MARTA .</t>
  </si>
  <si>
    <t>DELEGACION DEPARTAMENTAL DE MAGDALENA</t>
  </si>
  <si>
    <t>MANTENIMIENTO PREVENTIVO Y RECARGA DE EXTINTORES CONTRA INCENDIO DE LA DELEGACIÓN DEPARTAMENTAL DEL MAGDALENA</t>
  </si>
  <si>
    <t xml:space="preserve">EMPASTE DE SERIALES DE REGISTRO CIVIL DE LA REGISTRADURIA ESPECIAL DE SANTA MARTA-DELEGACIÓN DEPARTAMENTAL DEL MAGDALENA </t>
  </si>
  <si>
    <t>CONTRATAR EL SERVICIO DE MANTENIMIENTO Y ADECUACIÓN PARA ADELANTAR LAS OBRAS DE CONSTRUCCIÓN  DE LA RAMPA Y PASAMANOS PARA DISCAPACITADOS  EN LA REGISTRADURIA MUNICIPAL DE CHIVOLO -MAGDALENA</t>
  </si>
  <si>
    <t>72154065                              72154066                                 81112300                                     81112303                                     81112306</t>
  </si>
  <si>
    <t>MANTENIMIENTO PREVENTIVO Y CORRECTIVO (INCLUIDO REPUESTOS), PARA EQUIPOS DE COMPUTO (MONITORES, CPU), IMPRESORAS, FOTOCOPIADORAS Y MANTENIMIENTO EN GENERAL DE BIENES MUEBLES, ENSERES Y EQUIPOS DE OFICINA DE LA REGISTRADURIA ESPECIAL, DE LAS REGISTRADURIAS MUNICIPALES Y DE LA DELEGACIÓN DEPARTAMENTAL DEL META.</t>
  </si>
  <si>
    <t>DELEGACION DEPARTAMENTLA DEL META</t>
  </si>
  <si>
    <t>MANTENIMIENTO Y RECARGA DE LOS EXTINTORES PERTENECIENTES A LA REGISTRADURIA ESPECIAL, REGISTRADURIAS MUNICIPALES Y DELEGACIÓN DEPARTAMENTAL DEL META.</t>
  </si>
  <si>
    <t>55121706                                55121720                               55121907</t>
  </si>
  <si>
    <t>ADQUISICIÓN DE AVISOS INSTITUCIONALES PARA LAS SEDES DE LAS REGISTRADURIAS MUNICIPALES DEL META.</t>
  </si>
  <si>
    <t>CONTRATAR EL SERVICIO DE EMPASTADO DE LIBROS PARA LA DELEGACION DEPARTAMENTAL DEL META.</t>
  </si>
  <si>
    <t>MANTENIMIENTO EQUIPOS DE OFICINA</t>
  </si>
  <si>
    <t>DELEGACION DEPARTAMENTAL DE NARIÑO</t>
  </si>
  <si>
    <t>SERVICIO DE EBANISTERIA</t>
  </si>
  <si>
    <t>SERVICIO DE DESMONTE AIRES ACONDICIONADOS</t>
  </si>
  <si>
    <t>SERVICIO DE LIMPIEZ DE PISOS</t>
  </si>
  <si>
    <t>10 DIAS</t>
  </si>
  <si>
    <t>RECARGA EXTINTORES</t>
  </si>
  <si>
    <t xml:space="preserve">MARZO </t>
  </si>
  <si>
    <t>ENCUADERNACION CON PEGANTE</t>
  </si>
  <si>
    <t>AVISOS INSTITUCIONALES</t>
  </si>
  <si>
    <t>ADQUISICION DE ESTANTES METALICOS PARA LA ORGANIZACIÓN DE ARCHIVOS DE LA DELEGACION DE NORTE DE SANTANDER</t>
  </si>
  <si>
    <r>
      <rPr>
        <sz val="11"/>
        <color indexed="8"/>
        <rFont val="Calibri"/>
        <family val="2"/>
      </rPr>
      <t>1 MES</t>
    </r>
  </si>
  <si>
    <t>DELEGACION DEPARTAMENTAL NORTE DE SANTANDER</t>
  </si>
  <si>
    <t>MANTENIMIENTO DE BIEN INMUEBLE  DE LA DELEGACIÓN DEPARTAMENTAL DE NORTE DE SANTANDER</t>
  </si>
  <si>
    <t>SERVICIO DE MANTENIMIENTO PREVENTIVO Y CORRECTIVO DE AIRES ACONDICIONADOS, CORRESPONDIENTES A LA DELEGACIÓN DEPARTAMENTAL DE NORTE DE SANTANDER ,REGISTRADURIA ESPECIAL DE CUCUTA Y REGISTRADURIAS MUNICIPALES DE LOS PATIOS,VILLA ROSARIO Y EL ZULIA.</t>
  </si>
  <si>
    <r>
      <t xml:space="preserve">6 </t>
    </r>
    <r>
      <rPr>
        <sz val="11"/>
        <color indexed="8"/>
        <rFont val="Calibri"/>
        <family val="2"/>
      </rPr>
      <t>MESES</t>
    </r>
  </si>
  <si>
    <t>72152605    72101511</t>
  </si>
  <si>
    <t>INSTALACION DE 25 METROS CUADRADOS DE PV CIELO COLOR BLANCO  Y REUBICACION DE UNIDAD CONDENSADORA DE AIRE ACONDICIONADOA TODO COSTO PARA LA DELEGACIÓN DE DE LA REGISTRADURIA NACIONAL EN PUTUMAYO</t>
  </si>
  <si>
    <t>DELEGACION DEPARTAMENTAL DE PUTUMAYO</t>
  </si>
  <si>
    <t>39121302    72152605</t>
  </si>
  <si>
    <t>CONSTRUCCIÓN EN POLICARBONATO A TODO COSTO DE LA CUBIERTA A LA ENTRADA DE LAS OFICINAS DE LA REGISTRADURIA ESPECIAL DE MOCOA DE 16 MT2  E INSTALACION DE 30 METROS CUADRADOS DE PV CIELO COLOR BLANCO EN LA DELEGACIÓN DE LA REGISTRADURIA NACIONAL EN PUTUMAYO.</t>
  </si>
  <si>
    <t>EMPASTE DE CUARENTA Y OCHO MIL DOSCIENTOS CINCUENTA SERIALES (110 LIBROS TAMAÑO CARTA Y 83 LIBROS TAMAÑO OFICIO) DE REGISTROS CIVIL EN LOS MUNICIPIOS DE COLON, SANTIAGO, SIBUNDOY Y SANFRANCISCO</t>
  </si>
  <si>
    <t>SERVICIO DE  ADECUACION,  REPUESTOS, MANTENIMIENTO PREVENTIVO  Y REPARACION FOTOCOPIADORAS DE LA DELEGACIÓN  DE PUTUMAYO</t>
  </si>
  <si>
    <t>MANTENIMIENTO Y REPARACION EXTINGUIDORES DE FUEGO</t>
  </si>
  <si>
    <t>MANTENIMIENTO ASCENSOR DELEGACION-REGISTRADURIA ESPECIAL</t>
  </si>
  <si>
    <t>MARZO DE 2015</t>
  </si>
  <si>
    <t>DELEGACION DEPARTAMENTAL DEL QUINDIO</t>
  </si>
  <si>
    <t xml:space="preserve">MANTENIMIENTO UPS </t>
  </si>
  <si>
    <t>MANTENIMIENTO PREVENTIVO, CORRECTIVO (INCLUYENDO REPUESTOS) PARA EL CAMPERO CHEVROLET TROOPER DE PLACAS OVE 066 DE PROPIEDAD DE LA REGISTRADURIA NACIONAL DEL ESTADO CIVIL- DELEGACION DEPARTAMENTAL DE RISARALDA.</t>
  </si>
  <si>
    <t>DELEGACION DEPARTAMENTAL DE RISARALDA</t>
  </si>
  <si>
    <t>MANTENIMIENTO Y RECARGA DE VEINTICINCO (25)   EXTINTORES  UBICADOS EN LA DELEGACION DEPARTAMENTAL, REGISTRADURIA ESPECIAL Y REGISTRADURIAS MUNICIPALES DE RISARALDA.</t>
  </si>
  <si>
    <t>MANTENIMIENTO PREVENTIVO Y CORRECTIVO (INCLUYENDO REPUESTOS ) PARA LOS AIRES ACONDICIONADOS  PROPIEDAD DE LA REGISTRADURIA NACIONAL DEL ESTADO CIVIL- DELEGACION DEPARTAMENTAL DE RISARALDA.</t>
  </si>
  <si>
    <t>MANTENIMIENTO PREVENTIVO Y CORRECTIVO (INCLUYENDO  MATERIALES Y REPUESTOS) DEL MOBILIARIO Y PUERTAS DE LA DELEGACION DEPARTAMENTAL DE RISARALDA Y REGISTRADURIA ESPECIAL DE PEREIRA</t>
  </si>
  <si>
    <t>MANTENIMIENTO RED SANITARIA DE LA REGISTRADURIA ESPECIAL DE PEREIRA Y DOSQUEBRADAS.</t>
  </si>
  <si>
    <t>ELABORACION Y SUMINISTRO DE SEÑALIZACION CONFORME AL MANUAL DE IDENTIDAD CORPORATIVA DE LA REGISTRADURIA NACIONAL, PARA LA DELEGACION DEPARTAMENTAL DE RISARALDA, LA REGISTRADURIA ESPECIAL DE PEREIRA Y MUNICIPALES DE RISARALDA.</t>
  </si>
  <si>
    <t>MANTENIMIENTO EQUIPOS DE AIRES ACONDICIONADOS</t>
  </si>
  <si>
    <t>DELEGACION DEPARTAMENTAL DE SAN ANDRES</t>
  </si>
  <si>
    <t>ADQUISICION DE AGUA POTABLE</t>
  </si>
  <si>
    <t>CONTRATAR EL SERVICIO DE FOTOCOPIADO DE DOCUMENTOS</t>
  </si>
  <si>
    <t>25 DIAS</t>
  </si>
  <si>
    <t>EMPASTE DE LIBROS DE REGISTROS CIVILES Y DEMAS.</t>
  </si>
  <si>
    <t>IMPRESIÓN DE PUBLICACIONES</t>
  </si>
  <si>
    <t>SERVICIO DE FOTOCOPIADO PARA LA DELEGACION DEPARTAMENTAL Y ALGUNAS REGISTRADURIAS ESPECIALES</t>
  </si>
  <si>
    <t>DELEGACION DEPARTAMENTAL SANTANDER</t>
  </si>
  <si>
    <t>SERVICIO DE REPARACION Y MANTENIMIENTO DE VEHICULO</t>
  </si>
  <si>
    <t>MANTENIMIENTO EQUIPOS DE COMPUTO</t>
  </si>
  <si>
    <t>MANTENIMIENTO DE AIRES ACONDICIONADOS DELEGACION DEPARTAMENTAL DE SANTANDER</t>
  </si>
  <si>
    <t>EMPASTE Y RESTAURACION DE LIBROS, CON DESTINO A LA DELEGACION DEPARTAMENTAL DE SANTANDER</t>
  </si>
  <si>
    <t>RECARGA Y MANTENIMIENTO DE EXTINTORES</t>
  </si>
  <si>
    <t>PINTURA Y REPARACIONES MENORES REGISTRADURIAS</t>
  </si>
  <si>
    <t>SERVICIOS GENERALES DE EQUIPOS DE OFICINA</t>
  </si>
  <si>
    <t xml:space="preserve">1 mes 15 dias </t>
  </si>
  <si>
    <t>DELEGACION DEPARTAMENTAL DE SUCRE</t>
  </si>
  <si>
    <t>CONTRATAR EL SERVICIO DE FOTOCOPIADO</t>
  </si>
  <si>
    <t xml:space="preserve">7 meses 15 dias </t>
  </si>
  <si>
    <t>CONTRATAR EL SERVICIO DE EMPASTE</t>
  </si>
  <si>
    <t>Junio  de 2016</t>
  </si>
  <si>
    <t xml:space="preserve">1 MES Y 15 DIAS </t>
  </si>
  <si>
    <t>SERVICIO DE MANTENIMIENTO  ELECTRICO E ILUMINCION</t>
  </si>
  <si>
    <t>junio de 2016</t>
  </si>
  <si>
    <t xml:space="preserve">2 meses </t>
  </si>
  <si>
    <t>SERVICIO DE FOTOCOPIADO PARA DIFERENTES REGISTRADURIAS MUNICIPALES</t>
  </si>
  <si>
    <t>DELEGACION DEPARTAMENTAL DEL TOLIMA</t>
  </si>
  <si>
    <t>MANTENIMIENTO SEDE DE LA REGISTRADURIA ESPECIAL</t>
  </si>
  <si>
    <t>MANTENIMIENTO DE AIRES ACONDICIONADOS</t>
  </si>
  <si>
    <t>MANTENIMIENTO DE EQUIPOS</t>
  </si>
  <si>
    <t>COMPRA DE ESTANTERIA METALICA</t>
  </si>
  <si>
    <t>MANTENIMIENTO DE EXTNTORES</t>
  </si>
  <si>
    <t>REPARACIONES MENORES DE BIENES MUEBLES DE LA DELEGACION DEPARTAMENTAL (sillas)</t>
  </si>
  <si>
    <t>ADQUISICION E INSTALACION Y MANTENIMIENTO DE AIRES ACONDICIONADOS.</t>
  </si>
  <si>
    <t>Feb- Abr 2016</t>
  </si>
  <si>
    <t>Abr - Dic 2016</t>
  </si>
  <si>
    <t>DELEGACION DEPARTAMENTAL DEL VALLE</t>
  </si>
  <si>
    <t>SERVICIO DE INSTALACION O MANTENIMIENTO O REPARACION DE AIRES ACONDICIONADO.</t>
  </si>
  <si>
    <t>Jun - Ago 2016</t>
  </si>
  <si>
    <t>Jul - Nov 2016</t>
  </si>
  <si>
    <t>SERVICIO DE SUMINISTRO DE LIMPIEZA DE IMPRESORAS, FAXES O FOTOCOPIADORAS.</t>
  </si>
  <si>
    <t>SERVICIO DE MANTENIMIENTO Y REPARACIONES DE INSTALACIONES.</t>
  </si>
  <si>
    <t>EMPASTE DE LIBROS.</t>
  </si>
  <si>
    <t xml:space="preserve">MANTENIMIENTO CORRECTIVO Y PREVENTIVO A TODO COSTO DE UNA MOTO YAMAHA KRIPTON DE LA DELEGACION VAUPÉS </t>
  </si>
  <si>
    <t>18 de abril</t>
  </si>
  <si>
    <t>DELEGACION DEPARTAMENTAL DEL VAUPES</t>
  </si>
  <si>
    <t xml:space="preserve">MANTENIMIENTO  PREVENTIVO Y CORRECTIVO A TODO CONSTO DE  UNA  FOTOCOPIADORA  MARCA TOSHIBA DE LA DELGACION DEL VAUPÉS </t>
  </si>
  <si>
    <t>15 de mayo</t>
  </si>
  <si>
    <t xml:space="preserve">20 dias </t>
  </si>
  <si>
    <t xml:space="preserve">ADQUIRIR SOBRES PLASTICOS PARA CATALOGO (O DE GANCHO)  PARA DOCUMENTOS TAMAÑO OFICIO CON EL FIN DE REALIZAR LA CORRECTA CONSERVACIÓN DE LOS REGISTROS CIVILES </t>
  </si>
  <si>
    <t xml:space="preserve">25 de abril </t>
  </si>
  <si>
    <t>1 mes</t>
  </si>
  <si>
    <t>MANTENIMIENTO PREVENTIVO Y CORRECTIVO (INCLUYENDO REPUESTOS), DE LOS AIRES ACONDICIONADOS Y EXTINTORES,  DE LA DELEGACION DEPARTAMENTAL DEL VICHADA Y LA REGISTRADURIA ESPECIAL DE PUERTO CARREÑO.</t>
  </si>
  <si>
    <t>20 DIAS HABILES</t>
  </si>
  <si>
    <t>DELEGACION DEPARTAMENTAL DEL VICHADA</t>
  </si>
  <si>
    <t>ADQUISICION  AVISO INSTITUCIONAL   REGISTRADURIAS MUNICIPALES  DE CUMARIBO, SANTA ROSALIA Y LA PRIMAVERA - VICHADA</t>
  </si>
  <si>
    <t>OFICINAS CENTRALES</t>
  </si>
  <si>
    <t>INVESTTIGACION - CUENTOS INFANTILES SOBRE VALORES DEMOCRATICOS</t>
  </si>
  <si>
    <t xml:space="preserve">INVESTIGACION SOBRE LA MODERNIZACION DE LA ORGANIZACIÓN ELECTORAL </t>
  </si>
  <si>
    <t>INVESTIGACION FASE INICIAL DEL OBSERVATORIO DE PARTIDOS Y MOVIMIENTOS POLITICOS</t>
  </si>
  <si>
    <t>INVESTIGACION - PLANIFICACION DEL INFORME PAIS</t>
  </si>
  <si>
    <t>CONTRATAR EL SERVICIO DE MANTENIMIENTO CORRECTIVO Y ACTUALIZACION DEL SISTEMA INTEGRADO DE INFORMACION DEL FONDO SOCIAL DE VIVIENDA, SAPIENS.</t>
  </si>
  <si>
    <t xml:space="preserve">OCTUBRE </t>
  </si>
  <si>
    <t>RECURSOS CORRIENTES (DEL TESORO)</t>
  </si>
  <si>
    <t xml:space="preserve">GERMAN ENRIQUE GUEVARA - FONDO SOCIAL DE VIVIENDA - TEL: 2202880 </t>
  </si>
  <si>
    <t>CONTRATAR LA REALIZACION DE CURSOS, SEMINARUIOS, CONGRESOS, DIPLOMADOS Y OTROS, PARA ATENDER LAS NECESIDADAES DE CAPACITACION EN TEMAS MISIONALES QUE SE PRESENTEN DURANTE LA VIGENCIA</t>
  </si>
  <si>
    <t>Septiembre</t>
  </si>
  <si>
    <t>FONDO ROTATORIO</t>
  </si>
  <si>
    <t>SUSCRIPCION A LA REVISAT SEMANA</t>
  </si>
  <si>
    <t>OCTUBRE</t>
  </si>
  <si>
    <t>INVESTIGACION SOBRE LEGISLACION DE LA REGISTRADURIA NACIONAL DEL ESTADO CIVIL</t>
  </si>
  <si>
    <t>IMPLEMENTAR CERTIFICADO DE FIRMA DIGITAL</t>
  </si>
  <si>
    <t>NOVIEMBRE</t>
  </si>
  <si>
    <t>IMPLEMENTAR CERTIFICADOS DE FIRMA DIGITAL</t>
  </si>
  <si>
    <t>SELECCIÓN ABREVIADA POR SUBASTA INVERSA</t>
  </si>
  <si>
    <t>ADQUISICION DE ELEMENTOS TECNOLOGICOS CON DESTINO A LA RNEC, PARA EL FORTALECIMIENTO TECNOLOGICO DE LA ENTIDAD Y SU ENTREGA EN SITIO.</t>
  </si>
  <si>
    <t>ADICION AL CONTRATO N° 049 DE 2016 - MEJORAMIENTO PARA LA SEDE DE LA DELEGACIÓN DEPARTAMENTAL DE CASANARE Y REGISTRADURÍA ESPECIAL DE YOPAL</t>
  </si>
  <si>
    <t>HASTA 15 DE DICIEMBRE DE 2016</t>
  </si>
  <si>
    <t>Gerente Talento Humano: ext. 1467
Coordinación de Desarrollo Integral del Talento Humano</t>
  </si>
  <si>
    <t>ADICIÓN NO. 03 AL CONTRATO DE SEGUROS NO. 022 DE 2015 - SEGUROS DE VIDA</t>
  </si>
  <si>
    <t>DICIEMBRE</t>
  </si>
  <si>
    <t>ADICIÓN NO. 4 AL CONTRATO AL CONTRATO NO. 044 DE 2014, SUSCRITO ENTRE EL FONDO ROTATORIO DE LA REGISTRADURIA NACIONAL DEL ESTADO CIVIL Y UNIÓN TEMPORAL GENERALI COLOMBIA SEGUROS GENERALES S.A, ACE SEGUROS S.A., AIG SEGUROS COLOMBIA S.A., ASEGURADORA SOLIDARIA DE COLOMBIA ENTIDAD COOPERATIVA, Y LIBERTY SEGUROS S.A. GRUPO ”</t>
  </si>
  <si>
    <t>29 DE DICIEMBRE DE 2016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</si>
</sst>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_(* #,##0_);_(* \(#,##0\);_(* &quot;-&quot;??_);_(@_)"/>
    <numFmt numFmtId="169" formatCode="mmm\-yyyy"/>
    <numFmt numFmtId="170" formatCode="_-&quot;$&quot;* #,##0_-;\-&quot;$&quot;* #,##0_-;_-&quot;$&quot;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3D3D3D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wrapText="1"/>
    </xf>
    <xf numFmtId="168" fontId="0" fillId="0" borderId="0" xfId="47" applyNumberFormat="1" applyFont="1" applyAlignment="1">
      <alignment wrapText="1"/>
    </xf>
    <xf numFmtId="0" fontId="0" fillId="33" borderId="0" xfId="0" applyFill="1" applyAlignment="1">
      <alignment wrapText="1"/>
    </xf>
    <xf numFmtId="0" fontId="2" fillId="33" borderId="10" xfId="0" applyFont="1" applyFill="1" applyBorder="1" applyAlignment="1">
      <alignment vertical="center" wrapText="1"/>
    </xf>
    <xf numFmtId="167" fontId="47" fillId="33" borderId="10" xfId="49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68" fontId="0" fillId="0" borderId="0" xfId="47" applyNumberFormat="1" applyFont="1" applyBorder="1" applyAlignment="1">
      <alignment wrapText="1"/>
    </xf>
    <xf numFmtId="168" fontId="0" fillId="0" borderId="0" xfId="47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168" fontId="0" fillId="0" borderId="11" xfId="47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67" fontId="25" fillId="33" borderId="10" xfId="49" applyNumberFormat="1" applyFont="1" applyFill="1" applyBorder="1" applyAlignment="1">
      <alignment horizontal="right" vertical="center" wrapText="1"/>
    </xf>
    <xf numFmtId="4" fontId="25" fillId="33" borderId="10" xfId="47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33" borderId="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justify" vertical="center"/>
    </xf>
    <xf numFmtId="0" fontId="25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0" fillId="33" borderId="0" xfId="38" applyFill="1" applyBorder="1" applyAlignment="1">
      <alignment horizontal="center" vertical="center" wrapText="1"/>
    </xf>
    <xf numFmtId="167" fontId="25" fillId="33" borderId="10" xfId="49" applyNumberFormat="1" applyFont="1" applyFill="1" applyBorder="1" applyAlignment="1" applyProtection="1">
      <alignment horizontal="right" vertical="center" wrapText="1"/>
      <protection locked="0"/>
    </xf>
    <xf numFmtId="167" fontId="25" fillId="33" borderId="10" xfId="49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5" fillId="33" borderId="10" xfId="38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46" fillId="0" borderId="15" xfId="0" applyFont="1" applyBorder="1" applyAlignment="1">
      <alignment/>
    </xf>
    <xf numFmtId="0" fontId="25" fillId="33" borderId="10" xfId="38" applyFont="1" applyFill="1" applyBorder="1" applyAlignment="1">
      <alignment vertical="center" wrapText="1"/>
    </xf>
    <xf numFmtId="167" fontId="25" fillId="33" borderId="10" xfId="49" applyNumberFormat="1" applyFont="1" applyFill="1" applyBorder="1" applyAlignment="1">
      <alignment horizontal="center" vertical="center" wrapText="1"/>
    </xf>
    <xf numFmtId="0" fontId="30" fillId="23" borderId="17" xfId="38" applyBorder="1" applyAlignment="1">
      <alignment horizontal="center" vertical="center" wrapText="1"/>
    </xf>
    <xf numFmtId="0" fontId="30" fillId="23" borderId="18" xfId="38" applyBorder="1" applyAlignment="1">
      <alignment horizontal="center" vertical="center" wrapText="1"/>
    </xf>
    <xf numFmtId="168" fontId="30" fillId="23" borderId="18" xfId="47" applyNumberFormat="1" applyFont="1" applyFill="1" applyBorder="1" applyAlignment="1">
      <alignment horizontal="center" vertical="center" wrapText="1"/>
    </xf>
    <xf numFmtId="0" fontId="30" fillId="23" borderId="19" xfId="38" applyBorder="1" applyAlignment="1">
      <alignment horizontal="center" vertical="center" wrapText="1"/>
    </xf>
    <xf numFmtId="167" fontId="25" fillId="33" borderId="10" xfId="49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justify" vertical="center" wrapText="1"/>
    </xf>
    <xf numFmtId="169" fontId="0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67" fontId="0" fillId="33" borderId="10" xfId="49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167" fontId="0" fillId="33" borderId="10" xfId="49" applyNumberFormat="1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 wrapText="1"/>
    </xf>
    <xf numFmtId="167" fontId="0" fillId="33" borderId="18" xfId="49" applyNumberFormat="1" applyFont="1" applyFill="1" applyBorder="1" applyAlignment="1">
      <alignment vertical="center" wrapText="1"/>
    </xf>
    <xf numFmtId="6" fontId="0" fillId="33" borderId="18" xfId="0" applyNumberFormat="1" applyFont="1" applyFill="1" applyBorder="1" applyAlignment="1">
      <alignment horizontal="center" vertical="center" wrapText="1"/>
    </xf>
    <xf numFmtId="167" fontId="26" fillId="33" borderId="10" xfId="49" applyNumberFormat="1" applyFont="1" applyFill="1" applyBorder="1" applyAlignment="1">
      <alignment horizontal="right" vertical="center" wrapText="1"/>
    </xf>
    <xf numFmtId="6" fontId="25" fillId="33" borderId="10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vertical="center" wrapText="1"/>
    </xf>
    <xf numFmtId="167" fontId="0" fillId="33" borderId="18" xfId="49" applyNumberFormat="1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vertical="center" wrapText="1"/>
    </xf>
    <xf numFmtId="169" fontId="0" fillId="33" borderId="18" xfId="0" applyNumberFormat="1" applyFont="1" applyFill="1" applyBorder="1" applyAlignment="1">
      <alignment horizontal="center" vertical="center" wrapText="1"/>
    </xf>
    <xf numFmtId="167" fontId="25" fillId="33" borderId="18" xfId="49" applyNumberFormat="1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horizontal="justify" vertical="center" wrapText="1"/>
    </xf>
    <xf numFmtId="167" fontId="0" fillId="33" borderId="18" xfId="49" applyNumberFormat="1" applyFont="1" applyFill="1" applyBorder="1" applyAlignment="1">
      <alignment horizontal="right" vertical="center"/>
    </xf>
    <xf numFmtId="0" fontId="48" fillId="33" borderId="1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vertical="center" wrapText="1"/>
    </xf>
    <xf numFmtId="167" fontId="0" fillId="0" borderId="0" xfId="0" applyNumberFormat="1" applyAlignment="1">
      <alignment wrapText="1"/>
    </xf>
    <xf numFmtId="0" fontId="47" fillId="33" borderId="0" xfId="0" applyFont="1" applyFill="1" applyBorder="1" applyAlignment="1">
      <alignment wrapText="1"/>
    </xf>
    <xf numFmtId="0" fontId="4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167" fontId="0" fillId="0" borderId="0" xfId="49" applyNumberFormat="1" applyFont="1" applyBorder="1" applyAlignment="1">
      <alignment wrapText="1"/>
    </xf>
    <xf numFmtId="165" fontId="0" fillId="0" borderId="0" xfId="49" applyFont="1" applyBorder="1" applyAlignment="1">
      <alignment wrapText="1"/>
    </xf>
    <xf numFmtId="167" fontId="0" fillId="0" borderId="0" xfId="49" applyNumberFormat="1" applyFont="1" applyAlignment="1">
      <alignment wrapText="1"/>
    </xf>
    <xf numFmtId="0" fontId="30" fillId="23" borderId="10" xfId="38" applyBorder="1" applyAlignment="1">
      <alignment horizontal="left" wrapText="1"/>
    </xf>
    <xf numFmtId="0" fontId="30" fillId="23" borderId="10" xfId="38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7" fontId="46" fillId="33" borderId="10" xfId="49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7" fontId="0" fillId="0" borderId="10" xfId="49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167" fontId="0" fillId="0" borderId="10" xfId="49" applyNumberFormat="1" applyFont="1" applyBorder="1" applyAlignment="1">
      <alignment vertical="center" wrapText="1"/>
    </xf>
    <xf numFmtId="0" fontId="25" fillId="0" borderId="10" xfId="45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7" fontId="0" fillId="0" borderId="10" xfId="49" applyNumberFormat="1" applyFont="1" applyFill="1" applyBorder="1" applyAlignment="1">
      <alignment vertical="center" wrapText="1"/>
    </xf>
    <xf numFmtId="0" fontId="25" fillId="0" borderId="10" xfId="45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8" fontId="25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15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67" fontId="0" fillId="33" borderId="10" xfId="49" applyNumberFormat="1" applyFont="1" applyFill="1" applyBorder="1" applyAlignment="1">
      <alignment vertical="center"/>
    </xf>
    <xf numFmtId="168" fontId="25" fillId="33" borderId="10" xfId="0" applyNumberFormat="1" applyFont="1" applyFill="1" applyBorder="1" applyAlignment="1">
      <alignment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5" fontId="25" fillId="33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5" fillId="0" borderId="10" xfId="38" applyFont="1" applyFill="1" applyBorder="1" applyAlignment="1">
      <alignment horizontal="center" vertical="center" wrapText="1"/>
    </xf>
    <xf numFmtId="167" fontId="25" fillId="0" borderId="10" xfId="49" applyNumberFormat="1" applyFont="1" applyFill="1" applyBorder="1" applyAlignment="1">
      <alignment vertical="center" wrapText="1"/>
    </xf>
    <xf numFmtId="167" fontId="48" fillId="0" borderId="10" xfId="49" applyNumberFormat="1" applyFont="1" applyBorder="1" applyAlignment="1">
      <alignment vertical="center" wrapText="1"/>
    </xf>
    <xf numFmtId="165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 shrinkToFit="1"/>
    </xf>
    <xf numFmtId="167" fontId="25" fillId="0" borderId="10" xfId="49" applyNumberFormat="1" applyFont="1" applyBorder="1" applyAlignment="1">
      <alignment vertical="center" wrapText="1"/>
    </xf>
    <xf numFmtId="167" fontId="48" fillId="0" borderId="10" xfId="49" applyNumberFormat="1" applyFont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167" fontId="0" fillId="0" borderId="10" xfId="49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vertical="center" wrapText="1"/>
    </xf>
    <xf numFmtId="0" fontId="48" fillId="33" borderId="20" xfId="0" applyFont="1" applyFill="1" applyBorder="1" applyAlignment="1">
      <alignment horizontal="center" vertical="center" wrapText="1"/>
    </xf>
    <xf numFmtId="167" fontId="25" fillId="33" borderId="20" xfId="49" applyNumberFormat="1" applyFont="1" applyFill="1" applyBorder="1" applyAlignment="1">
      <alignment horizontal="right" vertical="center" wrapText="1"/>
    </xf>
    <xf numFmtId="167" fontId="0" fillId="33" borderId="20" xfId="49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6" fontId="4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7" fontId="51" fillId="0" borderId="10" xfId="49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6" fontId="48" fillId="33" borderId="10" xfId="0" applyNumberFormat="1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horizontal="center" vertical="center" wrapText="1"/>
    </xf>
    <xf numFmtId="167" fontId="0" fillId="0" borderId="18" xfId="49" applyNumberFormat="1" applyFont="1" applyFill="1" applyBorder="1" applyAlignment="1">
      <alignment horizontal="right" vertical="center" wrapText="1"/>
    </xf>
    <xf numFmtId="167" fontId="48" fillId="0" borderId="18" xfId="49" applyNumberFormat="1" applyFont="1" applyFill="1" applyBorder="1" applyAlignment="1">
      <alignment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vertical="center" wrapText="1"/>
    </xf>
    <xf numFmtId="0" fontId="48" fillId="33" borderId="21" xfId="0" applyFont="1" applyFill="1" applyBorder="1" applyAlignment="1">
      <alignment horizontal="center" vertical="center" wrapText="1"/>
    </xf>
    <xf numFmtId="167" fontId="0" fillId="33" borderId="21" xfId="49" applyNumberFormat="1" applyFont="1" applyFill="1" applyBorder="1" applyAlignment="1">
      <alignment vertical="center" wrapText="1"/>
    </xf>
    <xf numFmtId="0" fontId="25" fillId="33" borderId="21" xfId="38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4" fontId="0" fillId="33" borderId="10" xfId="49" applyNumberFormat="1" applyFont="1" applyFill="1" applyBorder="1" applyAlignment="1">
      <alignment horizontal="left" wrapText="1"/>
    </xf>
    <xf numFmtId="165" fontId="0" fillId="33" borderId="10" xfId="49" applyFont="1" applyFill="1" applyBorder="1" applyAlignment="1">
      <alignment horizontal="left" wrapText="1"/>
    </xf>
    <xf numFmtId="164" fontId="0" fillId="0" borderId="10" xfId="49" applyNumberFormat="1" applyFont="1" applyBorder="1" applyAlignment="1">
      <alignment horizontal="left" wrapText="1"/>
    </xf>
    <xf numFmtId="165" fontId="0" fillId="0" borderId="10" xfId="49" applyFont="1" applyBorder="1" applyAlignment="1">
      <alignment horizontal="left" wrapText="1"/>
    </xf>
    <xf numFmtId="14" fontId="0" fillId="0" borderId="23" xfId="0" applyNumberFormat="1" applyBorder="1" applyAlignment="1">
      <alignment horizontal="left" wrapText="1"/>
    </xf>
    <xf numFmtId="14" fontId="0" fillId="0" borderId="24" xfId="0" applyNumberFormat="1" applyBorder="1" applyAlignment="1">
      <alignment horizontal="left" wrapText="1"/>
    </xf>
    <xf numFmtId="14" fontId="0" fillId="0" borderId="14" xfId="0" applyNumberFormat="1" applyBorder="1" applyAlignment="1">
      <alignment horizontal="left" wrapText="1"/>
    </xf>
    <xf numFmtId="0" fontId="46" fillId="0" borderId="25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37" fillId="0" borderId="10" xfId="45" applyBorder="1" applyAlignment="1">
      <alignment horizontal="left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167" fontId="0" fillId="0" borderId="10" xfId="49" applyNumberFormat="1" applyFont="1" applyFill="1" applyBorder="1" applyAlignment="1">
      <alignment horizontal="right" vertical="center" wrapText="1"/>
    </xf>
    <xf numFmtId="167" fontId="48" fillId="0" borderId="10" xfId="49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169" fontId="4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straduria.gov.co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0"/>
  <sheetViews>
    <sheetView tabSelected="1" zoomScale="80" zoomScaleNormal="80" zoomScalePageLayoutView="80" workbookViewId="0" topLeftCell="A1">
      <selection activeCell="C12" sqref="C12:I12"/>
    </sheetView>
  </sheetViews>
  <sheetFormatPr defaultColWidth="10.8515625" defaultRowHeight="15"/>
  <cols>
    <col min="1" max="1" width="8.8515625" style="21" customWidth="1"/>
    <col min="2" max="2" width="20.140625" style="1" customWidth="1"/>
    <col min="3" max="3" width="57.7109375" style="1" customWidth="1"/>
    <col min="4" max="4" width="19.140625" style="6" customWidth="1"/>
    <col min="5" max="5" width="18.140625" style="6" customWidth="1"/>
    <col min="6" max="6" width="17.421875" style="6" customWidth="1"/>
    <col min="7" max="7" width="15.8515625" style="1" customWidth="1"/>
    <col min="8" max="8" width="23.421875" style="2" customWidth="1"/>
    <col min="9" max="9" width="22.421875" style="1" customWidth="1"/>
    <col min="10" max="10" width="16.140625" style="6" bestFit="1" customWidth="1"/>
    <col min="11" max="11" width="16.7109375" style="6" customWidth="1"/>
    <col min="12" max="12" width="22.00390625" style="6" customWidth="1"/>
    <col min="13" max="13" width="75.140625" style="1" customWidth="1"/>
    <col min="14" max="16384" width="10.8515625" style="1" customWidth="1"/>
  </cols>
  <sheetData>
    <row r="1" spans="2:12" ht="15.75" thickBot="1">
      <c r="B1" s="11"/>
      <c r="C1" s="11"/>
      <c r="D1" s="12"/>
      <c r="E1" s="12"/>
      <c r="F1" s="12"/>
      <c r="G1" s="11"/>
      <c r="H1" s="13"/>
      <c r="I1" s="11"/>
      <c r="J1" s="12"/>
      <c r="K1" s="12"/>
      <c r="L1" s="15"/>
    </row>
    <row r="2" spans="2:12" ht="15">
      <c r="B2" s="169" t="s">
        <v>44</v>
      </c>
      <c r="C2" s="170"/>
      <c r="D2" s="12"/>
      <c r="E2" s="12"/>
      <c r="F2" s="12"/>
      <c r="G2" s="11"/>
      <c r="H2" s="13"/>
      <c r="I2" s="11"/>
      <c r="J2" s="12"/>
      <c r="K2" s="12"/>
      <c r="L2" s="15"/>
    </row>
    <row r="3" spans="2:12" ht="15">
      <c r="B3" s="34"/>
      <c r="C3" s="8"/>
      <c r="D3" s="7"/>
      <c r="E3" s="7"/>
      <c r="F3" s="7"/>
      <c r="G3" s="8"/>
      <c r="H3" s="9"/>
      <c r="I3" s="8"/>
      <c r="J3" s="7"/>
      <c r="K3" s="7"/>
      <c r="L3" s="16"/>
    </row>
    <row r="4" spans="2:12" ht="15">
      <c r="B4" s="171" t="s">
        <v>0</v>
      </c>
      <c r="C4" s="172"/>
      <c r="D4" s="7"/>
      <c r="E4" s="7"/>
      <c r="F4" s="7"/>
      <c r="G4" s="8"/>
      <c r="H4" s="9"/>
      <c r="I4" s="8"/>
      <c r="J4" s="7"/>
      <c r="K4" s="7"/>
      <c r="L4" s="16"/>
    </row>
    <row r="5" spans="2:12" ht="15" customHeight="1">
      <c r="B5" s="35" t="s">
        <v>1</v>
      </c>
      <c r="C5" s="156" t="s">
        <v>53</v>
      </c>
      <c r="D5" s="156"/>
      <c r="E5" s="156"/>
      <c r="F5" s="156"/>
      <c r="G5" s="156"/>
      <c r="H5" s="156"/>
      <c r="I5" s="156"/>
      <c r="J5" s="7"/>
      <c r="K5" s="157" t="s">
        <v>23</v>
      </c>
      <c r="L5" s="158"/>
    </row>
    <row r="6" spans="2:12" ht="15">
      <c r="B6" s="35" t="s">
        <v>2</v>
      </c>
      <c r="C6" s="156" t="s">
        <v>45</v>
      </c>
      <c r="D6" s="156"/>
      <c r="E6" s="156"/>
      <c r="F6" s="156"/>
      <c r="G6" s="156"/>
      <c r="H6" s="156"/>
      <c r="I6" s="156"/>
      <c r="J6" s="7"/>
      <c r="K6" s="157"/>
      <c r="L6" s="158"/>
    </row>
    <row r="7" spans="2:12" ht="15">
      <c r="B7" s="35" t="s">
        <v>3</v>
      </c>
      <c r="C7" s="156" t="s">
        <v>46</v>
      </c>
      <c r="D7" s="156"/>
      <c r="E7" s="156"/>
      <c r="F7" s="156"/>
      <c r="G7" s="156"/>
      <c r="H7" s="156"/>
      <c r="I7" s="156"/>
      <c r="J7" s="7"/>
      <c r="K7" s="157"/>
      <c r="L7" s="158"/>
    </row>
    <row r="8" spans="2:12" ht="15">
      <c r="B8" s="35" t="s">
        <v>16</v>
      </c>
      <c r="C8" s="173" t="s">
        <v>47</v>
      </c>
      <c r="D8" s="173"/>
      <c r="E8" s="173"/>
      <c r="F8" s="173"/>
      <c r="G8" s="173"/>
      <c r="H8" s="173"/>
      <c r="I8" s="173"/>
      <c r="J8" s="7"/>
      <c r="K8" s="157"/>
      <c r="L8" s="158"/>
    </row>
    <row r="9" spans="2:12" ht="159.75" customHeight="1">
      <c r="B9" s="36" t="s">
        <v>48</v>
      </c>
      <c r="C9" s="159" t="s">
        <v>49</v>
      </c>
      <c r="D9" s="160"/>
      <c r="E9" s="160"/>
      <c r="F9" s="160"/>
      <c r="G9" s="160"/>
      <c r="H9" s="160"/>
      <c r="I9" s="161"/>
      <c r="J9" s="7"/>
      <c r="K9" s="157"/>
      <c r="L9" s="158"/>
    </row>
    <row r="10" spans="2:12" ht="65.25" customHeight="1">
      <c r="B10" s="36" t="s">
        <v>50</v>
      </c>
      <c r="C10" s="156" t="s">
        <v>51</v>
      </c>
      <c r="D10" s="156"/>
      <c r="E10" s="156"/>
      <c r="F10" s="156"/>
      <c r="G10" s="156"/>
      <c r="H10" s="156"/>
      <c r="I10" s="156"/>
      <c r="J10" s="7"/>
      <c r="K10" s="157" t="s">
        <v>22</v>
      </c>
      <c r="L10" s="158"/>
    </row>
    <row r="11" spans="2:12" ht="69" customHeight="1">
      <c r="B11" s="36" t="s">
        <v>4</v>
      </c>
      <c r="C11" s="159" t="s">
        <v>107</v>
      </c>
      <c r="D11" s="160"/>
      <c r="E11" s="160"/>
      <c r="F11" s="160"/>
      <c r="G11" s="160"/>
      <c r="H11" s="160"/>
      <c r="I11" s="161"/>
      <c r="J11" s="32"/>
      <c r="K11" s="157"/>
      <c r="L11" s="158"/>
    </row>
    <row r="12" spans="2:12" ht="39.75" customHeight="1">
      <c r="B12" s="35" t="s">
        <v>5</v>
      </c>
      <c r="C12" s="156" t="s">
        <v>52</v>
      </c>
      <c r="D12" s="156"/>
      <c r="E12" s="156"/>
      <c r="F12" s="156"/>
      <c r="G12" s="156"/>
      <c r="H12" s="156"/>
      <c r="I12" s="156"/>
      <c r="J12" s="7"/>
      <c r="K12" s="157"/>
      <c r="L12" s="158"/>
    </row>
    <row r="13" spans="2:12" ht="30">
      <c r="B13" s="35" t="s">
        <v>19</v>
      </c>
      <c r="C13" s="162">
        <v>79086608328</v>
      </c>
      <c r="D13" s="163"/>
      <c r="E13" s="163"/>
      <c r="F13" s="163"/>
      <c r="G13" s="163"/>
      <c r="H13" s="163"/>
      <c r="I13" s="163"/>
      <c r="J13" s="7"/>
      <c r="K13" s="157"/>
      <c r="L13" s="158"/>
    </row>
    <row r="14" spans="2:12" ht="45">
      <c r="B14" s="35" t="s">
        <v>20</v>
      </c>
      <c r="C14" s="164">
        <v>193047120</v>
      </c>
      <c r="D14" s="165"/>
      <c r="E14" s="165"/>
      <c r="F14" s="165"/>
      <c r="G14" s="165"/>
      <c r="H14" s="165"/>
      <c r="I14" s="165"/>
      <c r="J14" s="10"/>
      <c r="K14" s="157"/>
      <c r="L14" s="158"/>
    </row>
    <row r="15" spans="2:12" ht="45">
      <c r="B15" s="35" t="s">
        <v>21</v>
      </c>
      <c r="C15" s="164">
        <v>19304712</v>
      </c>
      <c r="D15" s="165"/>
      <c r="E15" s="165"/>
      <c r="F15" s="165"/>
      <c r="G15" s="165"/>
      <c r="H15" s="165"/>
      <c r="I15" s="165"/>
      <c r="J15" s="7"/>
      <c r="K15" s="157"/>
      <c r="L15" s="158"/>
    </row>
    <row r="16" spans="2:12" ht="45">
      <c r="B16" s="35" t="s">
        <v>18</v>
      </c>
      <c r="C16" s="166" t="s">
        <v>497</v>
      </c>
      <c r="D16" s="167"/>
      <c r="E16" s="167"/>
      <c r="F16" s="167"/>
      <c r="G16" s="167"/>
      <c r="H16" s="167"/>
      <c r="I16" s="168"/>
      <c r="J16" s="7"/>
      <c r="K16" s="157"/>
      <c r="L16" s="158"/>
    </row>
    <row r="17" spans="2:12" ht="15">
      <c r="B17" s="37"/>
      <c r="C17" s="14"/>
      <c r="D17" s="7"/>
      <c r="E17" s="7"/>
      <c r="F17" s="7"/>
      <c r="G17" s="8"/>
      <c r="H17" s="9"/>
      <c r="I17" s="8"/>
      <c r="J17" s="7"/>
      <c r="K17" s="7"/>
      <c r="L17" s="16"/>
    </row>
    <row r="18" spans="2:12" ht="19.5" customHeight="1">
      <c r="B18" s="38" t="s">
        <v>15</v>
      </c>
      <c r="C18" s="8"/>
      <c r="D18" s="7"/>
      <c r="E18" s="7"/>
      <c r="F18" s="7"/>
      <c r="G18" s="8"/>
      <c r="H18" s="9"/>
      <c r="I18" s="8"/>
      <c r="J18" s="7"/>
      <c r="K18" s="7"/>
      <c r="L18" s="16"/>
    </row>
    <row r="19" spans="1:12" ht="75" customHeight="1">
      <c r="A19" s="28"/>
      <c r="B19" s="41" t="s">
        <v>24</v>
      </c>
      <c r="C19" s="42" t="s">
        <v>6</v>
      </c>
      <c r="D19" s="42" t="s">
        <v>17</v>
      </c>
      <c r="E19" s="42" t="s">
        <v>7</v>
      </c>
      <c r="F19" s="42" t="s">
        <v>8</v>
      </c>
      <c r="G19" s="42" t="s">
        <v>9</v>
      </c>
      <c r="H19" s="43" t="s">
        <v>10</v>
      </c>
      <c r="I19" s="42" t="s">
        <v>11</v>
      </c>
      <c r="J19" s="42" t="s">
        <v>12</v>
      </c>
      <c r="K19" s="42" t="s">
        <v>13</v>
      </c>
      <c r="L19" s="44" t="s">
        <v>14</v>
      </c>
    </row>
    <row r="20" spans="1:12" s="3" customFormat="1" ht="75">
      <c r="A20" s="22"/>
      <c r="B20" s="17">
        <v>14111818</v>
      </c>
      <c r="C20" s="27" t="s">
        <v>200</v>
      </c>
      <c r="D20" s="17" t="s">
        <v>30</v>
      </c>
      <c r="E20" s="17" t="s">
        <v>69</v>
      </c>
      <c r="F20" s="17" t="s">
        <v>33</v>
      </c>
      <c r="G20" s="17" t="s">
        <v>55</v>
      </c>
      <c r="H20" s="49">
        <v>2117653364</v>
      </c>
      <c r="I20" s="49">
        <f aca="true" t="shared" si="0" ref="I20:I76">+H20</f>
        <v>2117653364</v>
      </c>
      <c r="J20" s="17" t="s">
        <v>36</v>
      </c>
      <c r="K20" s="17" t="s">
        <v>25</v>
      </c>
      <c r="L20" s="17" t="s">
        <v>108</v>
      </c>
    </row>
    <row r="21" spans="1:12" s="3" customFormat="1" ht="75">
      <c r="A21" s="22"/>
      <c r="B21" s="17">
        <v>14111818</v>
      </c>
      <c r="C21" s="18" t="s">
        <v>61</v>
      </c>
      <c r="D21" s="17" t="s">
        <v>37</v>
      </c>
      <c r="E21" s="17" t="s">
        <v>62</v>
      </c>
      <c r="F21" s="17" t="s">
        <v>33</v>
      </c>
      <c r="G21" s="17" t="s">
        <v>55</v>
      </c>
      <c r="H21" s="49">
        <v>5008472562</v>
      </c>
      <c r="I21" s="49">
        <f t="shared" si="0"/>
        <v>5008472562</v>
      </c>
      <c r="J21" s="17" t="s">
        <v>36</v>
      </c>
      <c r="K21" s="17" t="s">
        <v>25</v>
      </c>
      <c r="L21" s="17" t="s">
        <v>108</v>
      </c>
    </row>
    <row r="22" spans="2:12" ht="165">
      <c r="B22" s="17">
        <v>60105704</v>
      </c>
      <c r="C22" s="27" t="s">
        <v>201</v>
      </c>
      <c r="D22" s="17" t="s">
        <v>30</v>
      </c>
      <c r="E22" s="17" t="s">
        <v>75</v>
      </c>
      <c r="F22" s="17" t="s">
        <v>35</v>
      </c>
      <c r="G22" s="17" t="s">
        <v>55</v>
      </c>
      <c r="H22" s="49">
        <f>639447111+229701383+208613417+659402767+64000000-19449130</f>
        <v>1781715548</v>
      </c>
      <c r="I22" s="49">
        <f t="shared" si="0"/>
        <v>1781715548</v>
      </c>
      <c r="J22" s="17" t="s">
        <v>36</v>
      </c>
      <c r="K22" s="17" t="s">
        <v>25</v>
      </c>
      <c r="L22" s="17" t="s">
        <v>63</v>
      </c>
    </row>
    <row r="23" spans="2:12" ht="165">
      <c r="B23" s="17">
        <v>60105704</v>
      </c>
      <c r="C23" s="18" t="s">
        <v>187</v>
      </c>
      <c r="D23" s="17" t="s">
        <v>186</v>
      </c>
      <c r="E23" s="17" t="s">
        <v>188</v>
      </c>
      <c r="F23" s="17" t="s">
        <v>174</v>
      </c>
      <c r="G23" s="17" t="s">
        <v>55</v>
      </c>
      <c r="H23" s="49">
        <v>380000000</v>
      </c>
      <c r="I23" s="49">
        <f>+H23</f>
        <v>380000000</v>
      </c>
      <c r="J23" s="17" t="s">
        <v>34</v>
      </c>
      <c r="K23" s="17" t="s">
        <v>25</v>
      </c>
      <c r="L23" s="17" t="s">
        <v>63</v>
      </c>
    </row>
    <row r="24" spans="2:12" ht="150">
      <c r="B24" s="52">
        <v>60105704</v>
      </c>
      <c r="C24" s="53" t="s">
        <v>76</v>
      </c>
      <c r="D24" s="52" t="s">
        <v>78</v>
      </c>
      <c r="E24" s="52" t="s">
        <v>81</v>
      </c>
      <c r="F24" s="52" t="s">
        <v>35</v>
      </c>
      <c r="G24" s="52" t="s">
        <v>55</v>
      </c>
      <c r="H24" s="54">
        <f>1019039221+367522213+333781467+1055044427+104000000+19449130-315810558-H23</f>
        <v>2203025900</v>
      </c>
      <c r="I24" s="54">
        <f t="shared" si="0"/>
        <v>2203025900</v>
      </c>
      <c r="J24" s="52" t="s">
        <v>80</v>
      </c>
      <c r="K24" s="55" t="s">
        <v>172</v>
      </c>
      <c r="L24" s="52" t="s">
        <v>63</v>
      </c>
    </row>
    <row r="25" spans="2:12" ht="90">
      <c r="B25" s="23">
        <v>72102103</v>
      </c>
      <c r="C25" s="26" t="s">
        <v>77</v>
      </c>
      <c r="D25" s="20" t="s">
        <v>189</v>
      </c>
      <c r="E25" s="23" t="s">
        <v>41</v>
      </c>
      <c r="F25" s="23" t="s">
        <v>33</v>
      </c>
      <c r="G25" s="23" t="s">
        <v>55</v>
      </c>
      <c r="H25" s="19">
        <v>25000000</v>
      </c>
      <c r="I25" s="45">
        <f t="shared" si="0"/>
        <v>25000000</v>
      </c>
      <c r="J25" s="20" t="s">
        <v>34</v>
      </c>
      <c r="K25" s="23" t="s">
        <v>25</v>
      </c>
      <c r="L25" s="20" t="s">
        <v>79</v>
      </c>
    </row>
    <row r="26" spans="2:12" ht="30">
      <c r="B26" s="33">
        <v>56101708</v>
      </c>
      <c r="C26" s="39" t="s">
        <v>112</v>
      </c>
      <c r="D26" s="33" t="s">
        <v>189</v>
      </c>
      <c r="E26" s="33" t="s">
        <v>41</v>
      </c>
      <c r="F26" s="33" t="s">
        <v>32</v>
      </c>
      <c r="G26" s="23" t="s">
        <v>55</v>
      </c>
      <c r="H26" s="40">
        <f>135187324+582040+6439322</f>
        <v>142208686</v>
      </c>
      <c r="I26" s="45">
        <f t="shared" si="0"/>
        <v>142208686</v>
      </c>
      <c r="J26" s="33" t="s">
        <v>34</v>
      </c>
      <c r="K26" s="33" t="s">
        <v>25</v>
      </c>
      <c r="L26" s="33" t="s">
        <v>211</v>
      </c>
    </row>
    <row r="27" spans="2:12" ht="90">
      <c r="B27" s="17">
        <v>92101501</v>
      </c>
      <c r="C27" s="27" t="s">
        <v>202</v>
      </c>
      <c r="D27" s="17" t="s">
        <v>30</v>
      </c>
      <c r="E27" s="17" t="s">
        <v>84</v>
      </c>
      <c r="F27" s="17" t="s">
        <v>35</v>
      </c>
      <c r="G27" s="17" t="s">
        <v>55</v>
      </c>
      <c r="H27" s="49">
        <f>3830050295+64640044</f>
        <v>3894690339</v>
      </c>
      <c r="I27" s="49">
        <f t="shared" si="0"/>
        <v>3894690339</v>
      </c>
      <c r="J27" s="17" t="s">
        <v>36</v>
      </c>
      <c r="K27" s="17" t="s">
        <v>25</v>
      </c>
      <c r="L27" s="17" t="s">
        <v>65</v>
      </c>
    </row>
    <row r="28" spans="2:12" ht="90">
      <c r="B28" s="17">
        <v>92101501</v>
      </c>
      <c r="C28" s="27" t="s">
        <v>170</v>
      </c>
      <c r="D28" s="17" t="s">
        <v>68</v>
      </c>
      <c r="E28" s="17" t="s">
        <v>171</v>
      </c>
      <c r="F28" s="17" t="s">
        <v>174</v>
      </c>
      <c r="G28" s="17" t="s">
        <v>55</v>
      </c>
      <c r="H28" s="49">
        <v>3243117009</v>
      </c>
      <c r="I28" s="49">
        <f t="shared" si="0"/>
        <v>3243117009</v>
      </c>
      <c r="J28" s="17" t="s">
        <v>36</v>
      </c>
      <c r="K28" s="17" t="s">
        <v>25</v>
      </c>
      <c r="L28" s="17" t="s">
        <v>65</v>
      </c>
    </row>
    <row r="29" spans="2:12" ht="90">
      <c r="B29" s="23">
        <v>92101501</v>
      </c>
      <c r="C29" s="26" t="s">
        <v>85</v>
      </c>
      <c r="D29" s="33" t="s">
        <v>189</v>
      </c>
      <c r="E29" s="23" t="s">
        <v>118</v>
      </c>
      <c r="F29" s="23" t="s">
        <v>35</v>
      </c>
      <c r="G29" s="23" t="s">
        <v>55</v>
      </c>
      <c r="H29" s="45">
        <v>20871655153</v>
      </c>
      <c r="I29" s="40">
        <v>3322879320</v>
      </c>
      <c r="J29" s="23" t="s">
        <v>36</v>
      </c>
      <c r="K29" s="57" t="s">
        <v>203</v>
      </c>
      <c r="L29" s="23" t="s">
        <v>65</v>
      </c>
    </row>
    <row r="30" spans="2:12" ht="90">
      <c r="B30" s="23">
        <v>92101501</v>
      </c>
      <c r="C30" s="26" t="s">
        <v>204</v>
      </c>
      <c r="D30" s="33" t="s">
        <v>189</v>
      </c>
      <c r="E30" s="23" t="s">
        <v>98</v>
      </c>
      <c r="F30" s="23" t="s">
        <v>35</v>
      </c>
      <c r="G30" s="23" t="s">
        <v>55</v>
      </c>
      <c r="H30" s="40">
        <v>884486457</v>
      </c>
      <c r="I30" s="45">
        <f>+H30</f>
        <v>884486457</v>
      </c>
      <c r="J30" s="33" t="s">
        <v>34</v>
      </c>
      <c r="K30" s="33" t="s">
        <v>25</v>
      </c>
      <c r="L30" s="23" t="s">
        <v>65</v>
      </c>
    </row>
    <row r="31" spans="2:12" ht="75">
      <c r="B31" s="52">
        <v>55101504</v>
      </c>
      <c r="C31" s="58" t="s">
        <v>197</v>
      </c>
      <c r="D31" s="52" t="s">
        <v>74</v>
      </c>
      <c r="E31" s="52" t="s">
        <v>98</v>
      </c>
      <c r="F31" s="52" t="s">
        <v>190</v>
      </c>
      <c r="G31" s="52" t="s">
        <v>55</v>
      </c>
      <c r="H31" s="54">
        <v>369000</v>
      </c>
      <c r="I31" s="59">
        <f>+H31</f>
        <v>369000</v>
      </c>
      <c r="J31" s="52" t="s">
        <v>36</v>
      </c>
      <c r="K31" s="52" t="s">
        <v>25</v>
      </c>
      <c r="L31" s="52" t="s">
        <v>109</v>
      </c>
    </row>
    <row r="32" spans="2:12" ht="75">
      <c r="B32" s="17">
        <v>55101504</v>
      </c>
      <c r="C32" s="27" t="s">
        <v>483</v>
      </c>
      <c r="D32" s="17" t="s">
        <v>481</v>
      </c>
      <c r="E32" s="17" t="s">
        <v>42</v>
      </c>
      <c r="F32" s="50" t="s">
        <v>190</v>
      </c>
      <c r="G32" s="17" t="s">
        <v>482</v>
      </c>
      <c r="H32" s="49">
        <v>550000</v>
      </c>
      <c r="I32" s="49">
        <v>550000</v>
      </c>
      <c r="J32" s="17" t="s">
        <v>34</v>
      </c>
      <c r="K32" s="17" t="s">
        <v>25</v>
      </c>
      <c r="L32" s="17" t="s">
        <v>109</v>
      </c>
    </row>
    <row r="33" spans="2:12" ht="75">
      <c r="B33" s="17">
        <v>55101504</v>
      </c>
      <c r="C33" s="27" t="s">
        <v>99</v>
      </c>
      <c r="D33" s="17" t="s">
        <v>78</v>
      </c>
      <c r="E33" s="17" t="s">
        <v>42</v>
      </c>
      <c r="F33" s="50" t="s">
        <v>105</v>
      </c>
      <c r="G33" s="17" t="s">
        <v>55</v>
      </c>
      <c r="H33" s="49">
        <v>5081000</v>
      </c>
      <c r="I33" s="49">
        <f t="shared" si="0"/>
        <v>5081000</v>
      </c>
      <c r="J33" s="17" t="s">
        <v>36</v>
      </c>
      <c r="K33" s="17" t="s">
        <v>25</v>
      </c>
      <c r="L33" s="17" t="s">
        <v>109</v>
      </c>
    </row>
    <row r="34" spans="2:12" ht="105">
      <c r="B34" s="17">
        <v>55101504</v>
      </c>
      <c r="C34" s="18" t="s">
        <v>97</v>
      </c>
      <c r="D34" s="17" t="s">
        <v>74</v>
      </c>
      <c r="E34" s="17" t="s">
        <v>98</v>
      </c>
      <c r="F34" s="50" t="s">
        <v>105</v>
      </c>
      <c r="G34" s="17" t="s">
        <v>55</v>
      </c>
      <c r="H34" s="49">
        <v>9661875</v>
      </c>
      <c r="I34" s="49">
        <f t="shared" si="0"/>
        <v>9661875</v>
      </c>
      <c r="J34" s="17" t="s">
        <v>36</v>
      </c>
      <c r="K34" s="17" t="s">
        <v>25</v>
      </c>
      <c r="L34" s="17" t="s">
        <v>96</v>
      </c>
    </row>
    <row r="35" spans="2:12" ht="90">
      <c r="B35" s="52">
        <v>84131601</v>
      </c>
      <c r="C35" s="60" t="s">
        <v>173</v>
      </c>
      <c r="D35" s="52" t="s">
        <v>68</v>
      </c>
      <c r="E35" s="52" t="s">
        <v>102</v>
      </c>
      <c r="F35" s="52" t="s">
        <v>174</v>
      </c>
      <c r="G35" s="52" t="s">
        <v>55</v>
      </c>
      <c r="H35" s="54">
        <v>49557105</v>
      </c>
      <c r="I35" s="54">
        <f t="shared" si="0"/>
        <v>49557105</v>
      </c>
      <c r="J35" s="52" t="s">
        <v>34</v>
      </c>
      <c r="K35" s="52" t="s">
        <v>25</v>
      </c>
      <c r="L35" s="52" t="s">
        <v>103</v>
      </c>
    </row>
    <row r="36" spans="2:12" ht="75">
      <c r="B36" s="17">
        <v>84131601</v>
      </c>
      <c r="C36" s="18" t="s">
        <v>494</v>
      </c>
      <c r="D36" s="17" t="s">
        <v>495</v>
      </c>
      <c r="E36" s="17" t="s">
        <v>118</v>
      </c>
      <c r="F36" s="50" t="s">
        <v>105</v>
      </c>
      <c r="G36" s="52" t="s">
        <v>55</v>
      </c>
      <c r="H36" s="29">
        <v>70081059</v>
      </c>
      <c r="I36" s="49">
        <f>+H36</f>
        <v>70081059</v>
      </c>
      <c r="J36" s="17" t="s">
        <v>34</v>
      </c>
      <c r="K36" s="17" t="s">
        <v>25</v>
      </c>
      <c r="L36" s="20" t="s">
        <v>493</v>
      </c>
    </row>
    <row r="37" spans="2:12" ht="120">
      <c r="B37" s="17">
        <v>84131601</v>
      </c>
      <c r="C37" s="18" t="s">
        <v>88</v>
      </c>
      <c r="D37" s="17" t="s">
        <v>37</v>
      </c>
      <c r="E37" s="17" t="s">
        <v>42</v>
      </c>
      <c r="F37" s="17" t="s">
        <v>35</v>
      </c>
      <c r="G37" s="17" t="s">
        <v>55</v>
      </c>
      <c r="H37" s="29">
        <f>180000000+57623553</f>
        <v>237623553</v>
      </c>
      <c r="I37" s="49">
        <f t="shared" si="0"/>
        <v>237623553</v>
      </c>
      <c r="J37" s="17" t="s">
        <v>34</v>
      </c>
      <c r="K37" s="17" t="s">
        <v>25</v>
      </c>
      <c r="L37" s="20" t="s">
        <v>79</v>
      </c>
    </row>
    <row r="38" spans="2:12" ht="165">
      <c r="B38" s="17">
        <v>84131601</v>
      </c>
      <c r="C38" s="18" t="s">
        <v>119</v>
      </c>
      <c r="D38" s="17" t="s">
        <v>39</v>
      </c>
      <c r="E38" s="17" t="s">
        <v>42</v>
      </c>
      <c r="F38" s="17" t="s">
        <v>174</v>
      </c>
      <c r="G38" s="17" t="s">
        <v>55</v>
      </c>
      <c r="H38" s="49">
        <v>457917282</v>
      </c>
      <c r="I38" s="49">
        <f t="shared" si="0"/>
        <v>457917282</v>
      </c>
      <c r="J38" s="17" t="s">
        <v>34</v>
      </c>
      <c r="K38" s="17" t="s">
        <v>25</v>
      </c>
      <c r="L38" s="20" t="s">
        <v>79</v>
      </c>
    </row>
    <row r="39" spans="2:12" ht="126" customHeight="1">
      <c r="B39" s="145">
        <v>84131601</v>
      </c>
      <c r="C39" s="146" t="s">
        <v>183</v>
      </c>
      <c r="D39" s="147" t="s">
        <v>184</v>
      </c>
      <c r="E39" s="147" t="s">
        <v>185</v>
      </c>
      <c r="F39" s="147" t="s">
        <v>174</v>
      </c>
      <c r="G39" s="52" t="s">
        <v>55</v>
      </c>
      <c r="H39" s="148">
        <v>7523786</v>
      </c>
      <c r="I39" s="149">
        <v>7523786</v>
      </c>
      <c r="J39" s="145" t="s">
        <v>34</v>
      </c>
      <c r="K39" s="145" t="s">
        <v>25</v>
      </c>
      <c r="L39" s="150" t="s">
        <v>79</v>
      </c>
    </row>
    <row r="40" spans="2:12" ht="126" customHeight="1">
      <c r="B40" s="174">
        <v>84131501</v>
      </c>
      <c r="C40" s="175" t="s">
        <v>496</v>
      </c>
      <c r="D40" s="48" t="s">
        <v>487</v>
      </c>
      <c r="E40" s="48" t="s">
        <v>185</v>
      </c>
      <c r="F40" s="48" t="s">
        <v>174</v>
      </c>
      <c r="G40" s="17" t="s">
        <v>55</v>
      </c>
      <c r="H40" s="176">
        <v>34880059</v>
      </c>
      <c r="I40" s="177">
        <v>34880059</v>
      </c>
      <c r="J40" s="174" t="s">
        <v>34</v>
      </c>
      <c r="K40" s="174" t="s">
        <v>25</v>
      </c>
      <c r="L40" s="178" t="s">
        <v>79</v>
      </c>
    </row>
    <row r="41" spans="2:12" ht="90">
      <c r="B41" s="151">
        <v>80131502</v>
      </c>
      <c r="C41" s="152" t="s">
        <v>83</v>
      </c>
      <c r="D41" s="151" t="s">
        <v>30</v>
      </c>
      <c r="E41" s="151" t="s">
        <v>38</v>
      </c>
      <c r="F41" s="153" t="s">
        <v>105</v>
      </c>
      <c r="G41" s="151" t="s">
        <v>55</v>
      </c>
      <c r="H41" s="154">
        <f>4429000000+583012041</f>
        <v>5012012041</v>
      </c>
      <c r="I41" s="154">
        <f t="shared" si="0"/>
        <v>5012012041</v>
      </c>
      <c r="J41" s="151" t="s">
        <v>34</v>
      </c>
      <c r="K41" s="151" t="s">
        <v>25</v>
      </c>
      <c r="L41" s="155" t="s">
        <v>82</v>
      </c>
    </row>
    <row r="42" spans="2:12" ht="105">
      <c r="B42" s="17">
        <v>72101506</v>
      </c>
      <c r="C42" s="18" t="s">
        <v>111</v>
      </c>
      <c r="D42" s="17" t="s">
        <v>31</v>
      </c>
      <c r="E42" s="17" t="s">
        <v>169</v>
      </c>
      <c r="F42" s="31" t="s">
        <v>105</v>
      </c>
      <c r="G42" s="17" t="s">
        <v>55</v>
      </c>
      <c r="H42" s="49">
        <v>10417960</v>
      </c>
      <c r="I42" s="49">
        <f t="shared" si="0"/>
        <v>10417960</v>
      </c>
      <c r="J42" s="17" t="s">
        <v>36</v>
      </c>
      <c r="K42" s="17" t="s">
        <v>25</v>
      </c>
      <c r="L42" s="17" t="s">
        <v>64</v>
      </c>
    </row>
    <row r="43" spans="2:12" ht="105">
      <c r="B43" s="17">
        <v>72101506</v>
      </c>
      <c r="C43" s="18" t="s">
        <v>110</v>
      </c>
      <c r="D43" s="17" t="s">
        <v>31</v>
      </c>
      <c r="E43" s="17" t="s">
        <v>169</v>
      </c>
      <c r="F43" s="17" t="s">
        <v>32</v>
      </c>
      <c r="G43" s="17" t="s">
        <v>55</v>
      </c>
      <c r="H43" s="49">
        <v>10746166</v>
      </c>
      <c r="I43" s="49">
        <f t="shared" si="0"/>
        <v>10746166</v>
      </c>
      <c r="J43" s="17" t="s">
        <v>36</v>
      </c>
      <c r="K43" s="17" t="s">
        <v>25</v>
      </c>
      <c r="L43" s="17" t="s">
        <v>67</v>
      </c>
    </row>
    <row r="44" spans="2:12" ht="105">
      <c r="B44" s="17">
        <v>72102900</v>
      </c>
      <c r="C44" s="27" t="s">
        <v>86</v>
      </c>
      <c r="D44" s="17" t="s">
        <v>30</v>
      </c>
      <c r="E44" s="17" t="s">
        <v>66</v>
      </c>
      <c r="F44" s="17" t="s">
        <v>33</v>
      </c>
      <c r="G44" s="17" t="s">
        <v>55</v>
      </c>
      <c r="H44" s="49">
        <f>27843153-185488</f>
        <v>27657665</v>
      </c>
      <c r="I44" s="49">
        <f t="shared" si="0"/>
        <v>27657665</v>
      </c>
      <c r="J44" s="17" t="s">
        <v>36</v>
      </c>
      <c r="K44" s="17" t="s">
        <v>25</v>
      </c>
      <c r="L44" s="17" t="s">
        <v>67</v>
      </c>
    </row>
    <row r="45" spans="2:12" ht="105">
      <c r="B45" s="17">
        <v>72101507</v>
      </c>
      <c r="C45" s="24" t="s">
        <v>175</v>
      </c>
      <c r="D45" s="47" t="s">
        <v>39</v>
      </c>
      <c r="E45" s="17" t="s">
        <v>121</v>
      </c>
      <c r="F45" s="17" t="s">
        <v>33</v>
      </c>
      <c r="G45" s="17" t="s">
        <v>55</v>
      </c>
      <c r="H45" s="19">
        <v>175000000</v>
      </c>
      <c r="I45" s="49">
        <f t="shared" si="0"/>
        <v>175000000</v>
      </c>
      <c r="J45" s="17" t="s">
        <v>34</v>
      </c>
      <c r="K45" s="17" t="s">
        <v>122</v>
      </c>
      <c r="L45" s="17" t="s">
        <v>59</v>
      </c>
    </row>
    <row r="46" spans="2:12" ht="105">
      <c r="B46" s="17">
        <v>81101513</v>
      </c>
      <c r="C46" s="24" t="s">
        <v>148</v>
      </c>
      <c r="D46" s="47" t="s">
        <v>39</v>
      </c>
      <c r="E46" s="17" t="s">
        <v>123</v>
      </c>
      <c r="F46" s="17" t="s">
        <v>32</v>
      </c>
      <c r="G46" s="17" t="s">
        <v>55</v>
      </c>
      <c r="H46" s="19">
        <v>15000000</v>
      </c>
      <c r="I46" s="49">
        <f t="shared" si="0"/>
        <v>15000000</v>
      </c>
      <c r="J46" s="17" t="s">
        <v>34</v>
      </c>
      <c r="K46" s="17" t="s">
        <v>122</v>
      </c>
      <c r="L46" s="17" t="s">
        <v>127</v>
      </c>
    </row>
    <row r="47" spans="2:12" ht="105">
      <c r="B47" s="17">
        <v>72101507</v>
      </c>
      <c r="C47" s="24" t="s">
        <v>149</v>
      </c>
      <c r="D47" s="47" t="s">
        <v>39</v>
      </c>
      <c r="E47" s="17" t="s">
        <v>121</v>
      </c>
      <c r="F47" s="17" t="s">
        <v>33</v>
      </c>
      <c r="G47" s="17" t="s">
        <v>55</v>
      </c>
      <c r="H47" s="19">
        <v>90000000</v>
      </c>
      <c r="I47" s="49">
        <f t="shared" si="0"/>
        <v>90000000</v>
      </c>
      <c r="J47" s="17" t="s">
        <v>34</v>
      </c>
      <c r="K47" s="17" t="s">
        <v>122</v>
      </c>
      <c r="L47" s="17" t="s">
        <v>128</v>
      </c>
    </row>
    <row r="48" spans="2:12" ht="105">
      <c r="B48" s="17">
        <v>81101513</v>
      </c>
      <c r="C48" s="24" t="s">
        <v>150</v>
      </c>
      <c r="D48" s="47" t="s">
        <v>39</v>
      </c>
      <c r="E48" s="17" t="s">
        <v>123</v>
      </c>
      <c r="F48" s="17" t="s">
        <v>32</v>
      </c>
      <c r="G48" s="17" t="s">
        <v>55</v>
      </c>
      <c r="H48" s="19">
        <v>9000000</v>
      </c>
      <c r="I48" s="49">
        <f t="shared" si="0"/>
        <v>9000000</v>
      </c>
      <c r="J48" s="17" t="s">
        <v>34</v>
      </c>
      <c r="K48" s="17" t="s">
        <v>122</v>
      </c>
      <c r="L48" s="17" t="s">
        <v>129</v>
      </c>
    </row>
    <row r="49" spans="2:12" ht="105">
      <c r="B49" s="17">
        <v>72101507</v>
      </c>
      <c r="C49" s="24" t="s">
        <v>151</v>
      </c>
      <c r="D49" s="47" t="s">
        <v>74</v>
      </c>
      <c r="E49" s="17" t="s">
        <v>121</v>
      </c>
      <c r="F49" s="17" t="s">
        <v>33</v>
      </c>
      <c r="G49" s="17" t="s">
        <v>55</v>
      </c>
      <c r="H49" s="19">
        <v>50000000</v>
      </c>
      <c r="I49" s="49">
        <f t="shared" si="0"/>
        <v>50000000</v>
      </c>
      <c r="J49" s="17" t="s">
        <v>34</v>
      </c>
      <c r="K49" s="17" t="s">
        <v>122</v>
      </c>
      <c r="L49" s="17" t="s">
        <v>130</v>
      </c>
    </row>
    <row r="50" spans="2:12" ht="105">
      <c r="B50" s="17">
        <v>81101513</v>
      </c>
      <c r="C50" s="24" t="s">
        <v>152</v>
      </c>
      <c r="D50" s="47" t="s">
        <v>74</v>
      </c>
      <c r="E50" s="17" t="s">
        <v>123</v>
      </c>
      <c r="F50" s="17" t="s">
        <v>32</v>
      </c>
      <c r="G50" s="17" t="s">
        <v>55</v>
      </c>
      <c r="H50" s="19">
        <v>5000000</v>
      </c>
      <c r="I50" s="49">
        <f t="shared" si="0"/>
        <v>5000000</v>
      </c>
      <c r="J50" s="17" t="s">
        <v>34</v>
      </c>
      <c r="K50" s="17" t="s">
        <v>122</v>
      </c>
      <c r="L50" s="17" t="s">
        <v>131</v>
      </c>
    </row>
    <row r="51" spans="2:12" ht="105">
      <c r="B51" s="17">
        <v>72101507</v>
      </c>
      <c r="C51" s="24" t="s">
        <v>153</v>
      </c>
      <c r="D51" s="47" t="s">
        <v>74</v>
      </c>
      <c r="E51" s="17" t="s">
        <v>124</v>
      </c>
      <c r="F51" s="17" t="s">
        <v>35</v>
      </c>
      <c r="G51" s="17" t="s">
        <v>55</v>
      </c>
      <c r="H51" s="19">
        <v>320000000</v>
      </c>
      <c r="I51" s="49">
        <f t="shared" si="0"/>
        <v>320000000</v>
      </c>
      <c r="J51" s="17" t="s">
        <v>34</v>
      </c>
      <c r="K51" s="17" t="s">
        <v>122</v>
      </c>
      <c r="L51" s="17" t="s">
        <v>132</v>
      </c>
    </row>
    <row r="52" spans="2:12" ht="105">
      <c r="B52" s="17">
        <v>81101513</v>
      </c>
      <c r="C52" s="24" t="s">
        <v>154</v>
      </c>
      <c r="D52" s="47" t="s">
        <v>74</v>
      </c>
      <c r="E52" s="17" t="s">
        <v>125</v>
      </c>
      <c r="F52" s="17" t="s">
        <v>32</v>
      </c>
      <c r="G52" s="17" t="s">
        <v>55</v>
      </c>
      <c r="H52" s="19">
        <v>18000000</v>
      </c>
      <c r="I52" s="49">
        <f t="shared" si="0"/>
        <v>18000000</v>
      </c>
      <c r="J52" s="17" t="s">
        <v>34</v>
      </c>
      <c r="K52" s="17" t="s">
        <v>122</v>
      </c>
      <c r="L52" s="17" t="s">
        <v>133</v>
      </c>
    </row>
    <row r="53" spans="2:12" ht="150">
      <c r="B53" s="80">
        <v>72101507</v>
      </c>
      <c r="C53" s="179" t="s">
        <v>155</v>
      </c>
      <c r="D53" s="180" t="s">
        <v>74</v>
      </c>
      <c r="E53" s="80" t="s">
        <v>121</v>
      </c>
      <c r="F53" s="80" t="s">
        <v>33</v>
      </c>
      <c r="G53" s="80" t="s">
        <v>55</v>
      </c>
      <c r="H53" s="56">
        <f>60000000+15075543</f>
        <v>75075543</v>
      </c>
      <c r="I53" s="81">
        <f t="shared" si="0"/>
        <v>75075543</v>
      </c>
      <c r="J53" s="80" t="s">
        <v>34</v>
      </c>
      <c r="K53" s="80" t="s">
        <v>122</v>
      </c>
      <c r="L53" s="80" t="s">
        <v>134</v>
      </c>
    </row>
    <row r="54" spans="2:12" ht="105">
      <c r="B54" s="17">
        <v>81101513</v>
      </c>
      <c r="C54" s="24" t="s">
        <v>156</v>
      </c>
      <c r="D54" s="47" t="s">
        <v>74</v>
      </c>
      <c r="E54" s="17" t="s">
        <v>123</v>
      </c>
      <c r="F54" s="17" t="s">
        <v>32</v>
      </c>
      <c r="G54" s="17" t="s">
        <v>55</v>
      </c>
      <c r="H54" s="19">
        <v>6000000</v>
      </c>
      <c r="I54" s="49">
        <f t="shared" si="0"/>
        <v>6000000</v>
      </c>
      <c r="J54" s="17" t="s">
        <v>34</v>
      </c>
      <c r="K54" s="17" t="s">
        <v>122</v>
      </c>
      <c r="L54" s="17" t="s">
        <v>135</v>
      </c>
    </row>
    <row r="55" spans="2:12" ht="105">
      <c r="B55" s="17">
        <v>72101507</v>
      </c>
      <c r="C55" s="24" t="s">
        <v>157</v>
      </c>
      <c r="D55" s="47" t="s">
        <v>74</v>
      </c>
      <c r="E55" s="17" t="s">
        <v>121</v>
      </c>
      <c r="F55" s="17" t="s">
        <v>33</v>
      </c>
      <c r="G55" s="17" t="s">
        <v>55</v>
      </c>
      <c r="H55" s="19">
        <v>135000000</v>
      </c>
      <c r="I55" s="49">
        <f t="shared" si="0"/>
        <v>135000000</v>
      </c>
      <c r="J55" s="17" t="s">
        <v>34</v>
      </c>
      <c r="K55" s="17" t="s">
        <v>122</v>
      </c>
      <c r="L55" s="17" t="s">
        <v>136</v>
      </c>
    </row>
    <row r="56" spans="2:12" ht="105">
      <c r="B56" s="17">
        <v>81101513</v>
      </c>
      <c r="C56" s="24" t="s">
        <v>158</v>
      </c>
      <c r="D56" s="47" t="s">
        <v>74</v>
      </c>
      <c r="E56" s="17" t="s">
        <v>123</v>
      </c>
      <c r="F56" s="17" t="s">
        <v>32</v>
      </c>
      <c r="G56" s="17" t="s">
        <v>55</v>
      </c>
      <c r="H56" s="19">
        <v>14000000</v>
      </c>
      <c r="I56" s="49">
        <f t="shared" si="0"/>
        <v>14000000</v>
      </c>
      <c r="J56" s="17" t="s">
        <v>34</v>
      </c>
      <c r="K56" s="17" t="s">
        <v>122</v>
      </c>
      <c r="L56" s="17" t="s">
        <v>137</v>
      </c>
    </row>
    <row r="57" spans="2:12" ht="105">
      <c r="B57" s="17">
        <v>72101507</v>
      </c>
      <c r="C57" s="24" t="s">
        <v>159</v>
      </c>
      <c r="D57" s="47" t="s">
        <v>74</v>
      </c>
      <c r="E57" s="17" t="s">
        <v>124</v>
      </c>
      <c r="F57" s="17" t="s">
        <v>35</v>
      </c>
      <c r="G57" s="17" t="s">
        <v>55</v>
      </c>
      <c r="H57" s="19">
        <v>273378422</v>
      </c>
      <c r="I57" s="49">
        <f t="shared" si="0"/>
        <v>273378422</v>
      </c>
      <c r="J57" s="17" t="s">
        <v>34</v>
      </c>
      <c r="K57" s="17" t="s">
        <v>122</v>
      </c>
      <c r="L57" s="17" t="s">
        <v>138</v>
      </c>
    </row>
    <row r="58" spans="2:12" ht="105">
      <c r="B58" s="17">
        <v>72101507</v>
      </c>
      <c r="C58" s="24" t="s">
        <v>491</v>
      </c>
      <c r="D58" s="47" t="s">
        <v>487</v>
      </c>
      <c r="E58" s="17" t="s">
        <v>98</v>
      </c>
      <c r="F58" s="17" t="s">
        <v>174</v>
      </c>
      <c r="G58" s="17" t="s">
        <v>55</v>
      </c>
      <c r="H58" s="19">
        <v>6537756</v>
      </c>
      <c r="I58" s="49">
        <f>+H58</f>
        <v>6537756</v>
      </c>
      <c r="J58" s="17" t="s">
        <v>34</v>
      </c>
      <c r="K58" s="17" t="s">
        <v>122</v>
      </c>
      <c r="L58" s="17" t="s">
        <v>138</v>
      </c>
    </row>
    <row r="59" spans="2:12" ht="105">
      <c r="B59" s="17">
        <v>81101513</v>
      </c>
      <c r="C59" s="24" t="s">
        <v>160</v>
      </c>
      <c r="D59" s="47" t="s">
        <v>74</v>
      </c>
      <c r="E59" s="17" t="s">
        <v>125</v>
      </c>
      <c r="F59" s="17" t="s">
        <v>32</v>
      </c>
      <c r="G59" s="17" t="s">
        <v>55</v>
      </c>
      <c r="H59" s="19">
        <v>17000000</v>
      </c>
      <c r="I59" s="49">
        <f t="shared" si="0"/>
        <v>17000000</v>
      </c>
      <c r="J59" s="17" t="s">
        <v>34</v>
      </c>
      <c r="K59" s="17" t="s">
        <v>122</v>
      </c>
      <c r="L59" s="17" t="s">
        <v>139</v>
      </c>
    </row>
    <row r="60" spans="2:12" ht="105">
      <c r="B60" s="17">
        <v>72101507</v>
      </c>
      <c r="C60" s="24" t="s">
        <v>161</v>
      </c>
      <c r="D60" s="47" t="s">
        <v>74</v>
      </c>
      <c r="E60" s="17" t="s">
        <v>126</v>
      </c>
      <c r="F60" s="17" t="s">
        <v>32</v>
      </c>
      <c r="G60" s="17" t="s">
        <v>55</v>
      </c>
      <c r="H60" s="19">
        <v>10000000</v>
      </c>
      <c r="I60" s="49">
        <f t="shared" si="0"/>
        <v>10000000</v>
      </c>
      <c r="J60" s="17" t="s">
        <v>34</v>
      </c>
      <c r="K60" s="17" t="s">
        <v>122</v>
      </c>
      <c r="L60" s="17" t="s">
        <v>140</v>
      </c>
    </row>
    <row r="61" spans="2:12" ht="105">
      <c r="B61" s="52">
        <v>72101507</v>
      </c>
      <c r="C61" s="60" t="s">
        <v>162</v>
      </c>
      <c r="D61" s="61" t="s">
        <v>74</v>
      </c>
      <c r="E61" s="52" t="s">
        <v>121</v>
      </c>
      <c r="F61" s="52" t="s">
        <v>33</v>
      </c>
      <c r="G61" s="52" t="s">
        <v>55</v>
      </c>
      <c r="H61" s="62">
        <v>35000000</v>
      </c>
      <c r="I61" s="54">
        <f t="shared" si="0"/>
        <v>35000000</v>
      </c>
      <c r="J61" s="52" t="s">
        <v>34</v>
      </c>
      <c r="K61" s="52" t="s">
        <v>122</v>
      </c>
      <c r="L61" s="52" t="s">
        <v>141</v>
      </c>
    </row>
    <row r="62" spans="2:12" ht="105">
      <c r="B62" s="17">
        <v>72101507</v>
      </c>
      <c r="C62" s="24" t="s">
        <v>163</v>
      </c>
      <c r="D62" s="47" t="s">
        <v>189</v>
      </c>
      <c r="E62" s="17" t="s">
        <v>205</v>
      </c>
      <c r="F62" s="17" t="s">
        <v>33</v>
      </c>
      <c r="G62" s="17" t="s">
        <v>55</v>
      </c>
      <c r="H62" s="19">
        <v>159000000</v>
      </c>
      <c r="I62" s="49">
        <f t="shared" si="0"/>
        <v>159000000</v>
      </c>
      <c r="J62" s="17" t="s">
        <v>34</v>
      </c>
      <c r="K62" s="17" t="s">
        <v>122</v>
      </c>
      <c r="L62" s="17" t="s">
        <v>142</v>
      </c>
    </row>
    <row r="63" spans="2:12" ht="105">
      <c r="B63" s="17">
        <v>81101513</v>
      </c>
      <c r="C63" s="24" t="s">
        <v>164</v>
      </c>
      <c r="D63" s="47" t="s">
        <v>189</v>
      </c>
      <c r="E63" s="17" t="s">
        <v>123</v>
      </c>
      <c r="F63" s="17" t="s">
        <v>32</v>
      </c>
      <c r="G63" s="17" t="s">
        <v>55</v>
      </c>
      <c r="H63" s="19">
        <v>15000000</v>
      </c>
      <c r="I63" s="49">
        <f t="shared" si="0"/>
        <v>15000000</v>
      </c>
      <c r="J63" s="17" t="s">
        <v>34</v>
      </c>
      <c r="K63" s="17" t="s">
        <v>122</v>
      </c>
      <c r="L63" s="17" t="s">
        <v>143</v>
      </c>
    </row>
    <row r="64" spans="2:12" ht="150">
      <c r="B64" s="80">
        <v>72101507</v>
      </c>
      <c r="C64" s="179" t="s">
        <v>165</v>
      </c>
      <c r="D64" s="180" t="s">
        <v>189</v>
      </c>
      <c r="E64" s="80" t="s">
        <v>121</v>
      </c>
      <c r="F64" s="80" t="s">
        <v>33</v>
      </c>
      <c r="G64" s="80" t="s">
        <v>55</v>
      </c>
      <c r="H64" s="56">
        <f>100000000+39000000</f>
        <v>139000000</v>
      </c>
      <c r="I64" s="81">
        <f t="shared" si="0"/>
        <v>139000000</v>
      </c>
      <c r="J64" s="80" t="s">
        <v>34</v>
      </c>
      <c r="K64" s="80" t="s">
        <v>122</v>
      </c>
      <c r="L64" s="80" t="s">
        <v>144</v>
      </c>
    </row>
    <row r="65" spans="2:12" ht="105">
      <c r="B65" s="17">
        <v>81101513</v>
      </c>
      <c r="C65" s="24" t="s">
        <v>166</v>
      </c>
      <c r="D65" s="47" t="s">
        <v>189</v>
      </c>
      <c r="E65" s="17" t="s">
        <v>123</v>
      </c>
      <c r="F65" s="17" t="s">
        <v>32</v>
      </c>
      <c r="G65" s="17" t="s">
        <v>55</v>
      </c>
      <c r="H65" s="19">
        <v>9000000</v>
      </c>
      <c r="I65" s="49">
        <f t="shared" si="0"/>
        <v>9000000</v>
      </c>
      <c r="J65" s="17" t="s">
        <v>34</v>
      </c>
      <c r="K65" s="17" t="s">
        <v>122</v>
      </c>
      <c r="L65" s="17" t="s">
        <v>145</v>
      </c>
    </row>
    <row r="66" spans="2:12" ht="105">
      <c r="B66" s="17">
        <v>81101701</v>
      </c>
      <c r="C66" s="24" t="s">
        <v>167</v>
      </c>
      <c r="D66" s="47" t="s">
        <v>74</v>
      </c>
      <c r="E66" s="17" t="s">
        <v>121</v>
      </c>
      <c r="F66" s="17" t="s">
        <v>33</v>
      </c>
      <c r="G66" s="17" t="s">
        <v>55</v>
      </c>
      <c r="H66" s="19">
        <v>25000000</v>
      </c>
      <c r="I66" s="49">
        <f t="shared" si="0"/>
        <v>25000000</v>
      </c>
      <c r="J66" s="17" t="s">
        <v>34</v>
      </c>
      <c r="K66" s="17" t="s">
        <v>122</v>
      </c>
      <c r="L66" s="17" t="s">
        <v>146</v>
      </c>
    </row>
    <row r="67" spans="2:12" ht="105">
      <c r="B67" s="17">
        <v>81101508</v>
      </c>
      <c r="C67" s="24" t="s">
        <v>168</v>
      </c>
      <c r="D67" s="17" t="s">
        <v>30</v>
      </c>
      <c r="E67" s="17" t="s">
        <v>118</v>
      </c>
      <c r="F67" s="50" t="s">
        <v>105</v>
      </c>
      <c r="G67" s="17" t="s">
        <v>55</v>
      </c>
      <c r="H67" s="19">
        <v>30880200</v>
      </c>
      <c r="I67" s="49">
        <f>+H67</f>
        <v>30880200</v>
      </c>
      <c r="J67" s="17" t="s">
        <v>34</v>
      </c>
      <c r="K67" s="17" t="s">
        <v>122</v>
      </c>
      <c r="L67" s="17" t="s">
        <v>147</v>
      </c>
    </row>
    <row r="68" spans="2:12" ht="105">
      <c r="B68" s="17">
        <v>81101508</v>
      </c>
      <c r="C68" s="24" t="s">
        <v>168</v>
      </c>
      <c r="D68" s="17" t="s">
        <v>68</v>
      </c>
      <c r="E68" s="17" t="s">
        <v>169</v>
      </c>
      <c r="F68" s="50" t="s">
        <v>105</v>
      </c>
      <c r="G68" s="17" t="s">
        <v>55</v>
      </c>
      <c r="H68" s="19">
        <f>42800000+39547200</f>
        <v>82347200</v>
      </c>
      <c r="I68" s="49">
        <f t="shared" si="0"/>
        <v>82347200</v>
      </c>
      <c r="J68" s="17" t="s">
        <v>34</v>
      </c>
      <c r="K68" s="17" t="s">
        <v>122</v>
      </c>
      <c r="L68" s="17" t="s">
        <v>147</v>
      </c>
    </row>
    <row r="69" spans="2:12" ht="90">
      <c r="B69" s="17" t="s">
        <v>70</v>
      </c>
      <c r="C69" s="18" t="s">
        <v>113</v>
      </c>
      <c r="D69" s="17" t="s">
        <v>39</v>
      </c>
      <c r="E69" s="17" t="s">
        <v>176</v>
      </c>
      <c r="F69" s="50" t="s">
        <v>105</v>
      </c>
      <c r="G69" s="17" t="s">
        <v>55</v>
      </c>
      <c r="H69" s="19">
        <v>2668931590</v>
      </c>
      <c r="I69" s="49">
        <f t="shared" si="0"/>
        <v>2668931590</v>
      </c>
      <c r="J69" s="17" t="s">
        <v>34</v>
      </c>
      <c r="K69" s="17" t="s">
        <v>25</v>
      </c>
      <c r="L69" s="17" t="s">
        <v>182</v>
      </c>
    </row>
    <row r="70" spans="2:12" ht="120">
      <c r="B70" s="17">
        <v>43233203</v>
      </c>
      <c r="C70" s="25" t="s">
        <v>72</v>
      </c>
      <c r="D70" s="20" t="s">
        <v>30</v>
      </c>
      <c r="E70" s="17" t="s">
        <v>54</v>
      </c>
      <c r="F70" s="50" t="s">
        <v>105</v>
      </c>
      <c r="G70" s="17" t="s">
        <v>55</v>
      </c>
      <c r="H70" s="30">
        <v>20000000000</v>
      </c>
      <c r="I70" s="49">
        <f t="shared" si="0"/>
        <v>20000000000</v>
      </c>
      <c r="J70" s="17" t="s">
        <v>34</v>
      </c>
      <c r="K70" s="17" t="s">
        <v>25</v>
      </c>
      <c r="L70" s="33" t="s">
        <v>71</v>
      </c>
    </row>
    <row r="71" spans="2:12" ht="105">
      <c r="B71" s="17" t="s">
        <v>73</v>
      </c>
      <c r="C71" s="18" t="s">
        <v>26</v>
      </c>
      <c r="D71" s="17" t="s">
        <v>39</v>
      </c>
      <c r="E71" s="17" t="s">
        <v>43</v>
      </c>
      <c r="F71" s="17" t="s">
        <v>56</v>
      </c>
      <c r="G71" s="17" t="s">
        <v>55</v>
      </c>
      <c r="H71" s="19">
        <f>7000000000-506751338</f>
        <v>6493248662</v>
      </c>
      <c r="I71" s="49">
        <f t="shared" si="0"/>
        <v>6493248662</v>
      </c>
      <c r="J71" s="17" t="s">
        <v>34</v>
      </c>
      <c r="K71" s="17" t="s">
        <v>25</v>
      </c>
      <c r="L71" s="17" t="s">
        <v>182</v>
      </c>
    </row>
    <row r="72" spans="2:12" ht="90">
      <c r="B72" s="17">
        <v>81112003</v>
      </c>
      <c r="C72" s="18" t="s">
        <v>57</v>
      </c>
      <c r="D72" s="17" t="s">
        <v>39</v>
      </c>
      <c r="E72" s="17" t="s">
        <v>43</v>
      </c>
      <c r="F72" s="50" t="s">
        <v>105</v>
      </c>
      <c r="G72" s="17" t="s">
        <v>55</v>
      </c>
      <c r="H72" s="51">
        <f>2945606126-213241407</f>
        <v>2732364719</v>
      </c>
      <c r="I72" s="49">
        <f t="shared" si="0"/>
        <v>2732364719</v>
      </c>
      <c r="J72" s="17" t="s">
        <v>34</v>
      </c>
      <c r="K72" s="17" t="s">
        <v>25</v>
      </c>
      <c r="L72" s="17" t="s">
        <v>182</v>
      </c>
    </row>
    <row r="73" spans="2:12" ht="135">
      <c r="B73" s="17" t="s">
        <v>179</v>
      </c>
      <c r="C73" s="46" t="s">
        <v>180</v>
      </c>
      <c r="D73" s="17" t="s">
        <v>39</v>
      </c>
      <c r="E73" s="17" t="s">
        <v>40</v>
      </c>
      <c r="F73" s="17" t="s">
        <v>174</v>
      </c>
      <c r="G73" s="17" t="s">
        <v>55</v>
      </c>
      <c r="H73" s="51">
        <v>297513334</v>
      </c>
      <c r="I73" s="49">
        <f t="shared" si="0"/>
        <v>297513334</v>
      </c>
      <c r="J73" s="17" t="s">
        <v>34</v>
      </c>
      <c r="K73" s="17" t="s">
        <v>25</v>
      </c>
      <c r="L73" s="17" t="s">
        <v>182</v>
      </c>
    </row>
    <row r="74" spans="2:12" ht="135">
      <c r="B74" s="52" t="s">
        <v>179</v>
      </c>
      <c r="C74" s="63" t="s">
        <v>180</v>
      </c>
      <c r="D74" s="52" t="s">
        <v>78</v>
      </c>
      <c r="E74" s="52" t="s">
        <v>118</v>
      </c>
      <c r="F74" s="52" t="s">
        <v>174</v>
      </c>
      <c r="G74" s="52" t="s">
        <v>55</v>
      </c>
      <c r="H74" s="64">
        <v>595026668</v>
      </c>
      <c r="I74" s="54">
        <f>+H74</f>
        <v>595026668</v>
      </c>
      <c r="J74" s="52" t="s">
        <v>34</v>
      </c>
      <c r="K74" s="52" t="s">
        <v>25</v>
      </c>
      <c r="L74" s="52" t="s">
        <v>182</v>
      </c>
    </row>
    <row r="75" spans="2:12" ht="126.75" customHeight="1">
      <c r="B75" s="17" t="s">
        <v>179</v>
      </c>
      <c r="C75" s="63" t="s">
        <v>180</v>
      </c>
      <c r="D75" s="17" t="s">
        <v>487</v>
      </c>
      <c r="E75" s="17" t="s">
        <v>492</v>
      </c>
      <c r="F75" s="52" t="s">
        <v>174</v>
      </c>
      <c r="G75" s="17" t="s">
        <v>55</v>
      </c>
      <c r="H75" s="51">
        <v>66495376</v>
      </c>
      <c r="I75" s="49">
        <f>+H75</f>
        <v>66495376</v>
      </c>
      <c r="J75" s="17" t="s">
        <v>34</v>
      </c>
      <c r="K75" s="17" t="s">
        <v>25</v>
      </c>
      <c r="L75" s="17" t="s">
        <v>182</v>
      </c>
    </row>
    <row r="76" spans="2:12" ht="111" customHeight="1">
      <c r="B76" s="17" t="s">
        <v>179</v>
      </c>
      <c r="C76" s="46" t="s">
        <v>27</v>
      </c>
      <c r="D76" s="17" t="s">
        <v>78</v>
      </c>
      <c r="E76" s="17" t="s">
        <v>181</v>
      </c>
      <c r="F76" s="17" t="s">
        <v>33</v>
      </c>
      <c r="G76" s="17" t="s">
        <v>55</v>
      </c>
      <c r="H76" s="51">
        <f>683790170-66495376</f>
        <v>617294794</v>
      </c>
      <c r="I76" s="49">
        <f t="shared" si="0"/>
        <v>617294794</v>
      </c>
      <c r="J76" s="17" t="s">
        <v>34</v>
      </c>
      <c r="K76" s="17" t="s">
        <v>25</v>
      </c>
      <c r="L76" s="17" t="s">
        <v>182</v>
      </c>
    </row>
    <row r="77" spans="2:12" ht="75">
      <c r="B77" s="141">
        <v>80111500</v>
      </c>
      <c r="C77" s="142" t="s">
        <v>472</v>
      </c>
      <c r="D77" s="143" t="s">
        <v>484</v>
      </c>
      <c r="E77" s="143" t="s">
        <v>40</v>
      </c>
      <c r="F77" s="143" t="s">
        <v>190</v>
      </c>
      <c r="G77" s="143" t="s">
        <v>55</v>
      </c>
      <c r="H77" s="144">
        <v>90000000</v>
      </c>
      <c r="I77" s="144">
        <v>90000000</v>
      </c>
      <c r="J77" s="143" t="s">
        <v>34</v>
      </c>
      <c r="K77" s="143" t="s">
        <v>25</v>
      </c>
      <c r="L77" s="31" t="s">
        <v>104</v>
      </c>
    </row>
    <row r="78" spans="2:12" ht="75">
      <c r="B78" s="141">
        <v>80111500</v>
      </c>
      <c r="C78" s="142" t="s">
        <v>473</v>
      </c>
      <c r="D78" s="143" t="s">
        <v>194</v>
      </c>
      <c r="E78" s="143" t="s">
        <v>118</v>
      </c>
      <c r="F78" s="143" t="s">
        <v>190</v>
      </c>
      <c r="G78" s="143" t="s">
        <v>55</v>
      </c>
      <c r="H78" s="144">
        <v>60000000</v>
      </c>
      <c r="I78" s="144">
        <v>60000000</v>
      </c>
      <c r="J78" s="143" t="s">
        <v>34</v>
      </c>
      <c r="K78" s="143" t="s">
        <v>25</v>
      </c>
      <c r="L78" s="31" t="s">
        <v>104</v>
      </c>
    </row>
    <row r="79" spans="2:12" ht="75">
      <c r="B79" s="141">
        <v>80111500</v>
      </c>
      <c r="C79" s="142" t="s">
        <v>485</v>
      </c>
      <c r="D79" s="143" t="s">
        <v>484</v>
      </c>
      <c r="E79" s="143" t="s">
        <v>40</v>
      </c>
      <c r="F79" s="143" t="s">
        <v>190</v>
      </c>
      <c r="G79" s="143" t="s">
        <v>55</v>
      </c>
      <c r="H79" s="144">
        <v>110730211</v>
      </c>
      <c r="I79" s="144">
        <v>110730211</v>
      </c>
      <c r="J79" s="143" t="s">
        <v>34</v>
      </c>
      <c r="K79" s="143" t="s">
        <v>25</v>
      </c>
      <c r="L79" s="31" t="s">
        <v>104</v>
      </c>
    </row>
    <row r="80" spans="2:12" ht="75">
      <c r="B80" s="132">
        <v>80111500</v>
      </c>
      <c r="C80" s="133" t="s">
        <v>474</v>
      </c>
      <c r="D80" s="134" t="s">
        <v>194</v>
      </c>
      <c r="E80" s="134" t="s">
        <v>118</v>
      </c>
      <c r="F80" s="134" t="s">
        <v>190</v>
      </c>
      <c r="G80" s="134" t="s">
        <v>55</v>
      </c>
      <c r="H80" s="135">
        <v>35100000</v>
      </c>
      <c r="I80" s="135">
        <v>35100000</v>
      </c>
      <c r="J80" s="134" t="s">
        <v>34</v>
      </c>
      <c r="K80" s="134" t="s">
        <v>25</v>
      </c>
      <c r="L80" s="31" t="s">
        <v>104</v>
      </c>
    </row>
    <row r="81" spans="2:12" ht="75">
      <c r="B81" s="132">
        <v>80111500</v>
      </c>
      <c r="C81" s="133" t="s">
        <v>191</v>
      </c>
      <c r="D81" s="134" t="s">
        <v>78</v>
      </c>
      <c r="E81" s="134" t="s">
        <v>41</v>
      </c>
      <c r="F81" s="134" t="s">
        <v>190</v>
      </c>
      <c r="G81" s="134" t="s">
        <v>55</v>
      </c>
      <c r="H81" s="135">
        <v>60000000</v>
      </c>
      <c r="I81" s="135">
        <v>60000000</v>
      </c>
      <c r="J81" s="134" t="s">
        <v>34</v>
      </c>
      <c r="K81" s="134" t="s">
        <v>25</v>
      </c>
      <c r="L81" s="31" t="s">
        <v>104</v>
      </c>
    </row>
    <row r="82" spans="2:12" ht="75">
      <c r="B82" s="132">
        <v>80111500</v>
      </c>
      <c r="C82" s="133" t="s">
        <v>192</v>
      </c>
      <c r="D82" s="134" t="s">
        <v>74</v>
      </c>
      <c r="E82" s="134" t="s">
        <v>75</v>
      </c>
      <c r="F82" s="134" t="s">
        <v>190</v>
      </c>
      <c r="G82" s="134" t="s">
        <v>55</v>
      </c>
      <c r="H82" s="135">
        <v>200000000</v>
      </c>
      <c r="I82" s="135">
        <v>200000000</v>
      </c>
      <c r="J82" s="134" t="s">
        <v>34</v>
      </c>
      <c r="K82" s="134" t="s">
        <v>25</v>
      </c>
      <c r="L82" s="31" t="s">
        <v>104</v>
      </c>
    </row>
    <row r="83" spans="2:12" ht="75">
      <c r="B83" s="132">
        <v>80111500</v>
      </c>
      <c r="C83" s="133" t="s">
        <v>475</v>
      </c>
      <c r="D83" s="134" t="s">
        <v>194</v>
      </c>
      <c r="E83" s="134" t="s">
        <v>118</v>
      </c>
      <c r="F83" s="134" t="s">
        <v>190</v>
      </c>
      <c r="G83" s="134" t="s">
        <v>55</v>
      </c>
      <c r="H83" s="135">
        <v>42000000</v>
      </c>
      <c r="I83" s="135">
        <v>42000000</v>
      </c>
      <c r="J83" s="134" t="s">
        <v>36</v>
      </c>
      <c r="K83" s="134" t="s">
        <v>25</v>
      </c>
      <c r="L83" s="31" t="s">
        <v>104</v>
      </c>
    </row>
    <row r="84" spans="2:12" ht="75">
      <c r="B84" s="132">
        <v>80111500</v>
      </c>
      <c r="C84" s="133" t="s">
        <v>114</v>
      </c>
      <c r="D84" s="134" t="s">
        <v>68</v>
      </c>
      <c r="E84" s="134" t="s">
        <v>43</v>
      </c>
      <c r="F84" s="134" t="s">
        <v>190</v>
      </c>
      <c r="G84" s="134" t="s">
        <v>55</v>
      </c>
      <c r="H84" s="135">
        <v>70200000</v>
      </c>
      <c r="I84" s="135">
        <v>70200000</v>
      </c>
      <c r="J84" s="134" t="s">
        <v>34</v>
      </c>
      <c r="K84" s="134" t="s">
        <v>25</v>
      </c>
      <c r="L84" s="31" t="s">
        <v>104</v>
      </c>
    </row>
    <row r="85" spans="2:12" ht="75">
      <c r="B85" s="132">
        <v>86101700</v>
      </c>
      <c r="C85" s="133" t="s">
        <v>115</v>
      </c>
      <c r="D85" s="134" t="s">
        <v>39</v>
      </c>
      <c r="E85" s="134" t="s">
        <v>62</v>
      </c>
      <c r="F85" s="134" t="s">
        <v>190</v>
      </c>
      <c r="G85" s="134" t="s">
        <v>55</v>
      </c>
      <c r="H85" s="135">
        <v>598893738</v>
      </c>
      <c r="I85" s="135">
        <v>598893738</v>
      </c>
      <c r="J85" s="134" t="s">
        <v>34</v>
      </c>
      <c r="K85" s="134" t="s">
        <v>25</v>
      </c>
      <c r="L85" s="31" t="s">
        <v>104</v>
      </c>
    </row>
    <row r="86" spans="2:12" ht="75">
      <c r="B86" s="132">
        <v>86141501</v>
      </c>
      <c r="C86" s="133" t="s">
        <v>116</v>
      </c>
      <c r="D86" s="134" t="s">
        <v>74</v>
      </c>
      <c r="E86" s="134" t="s">
        <v>41</v>
      </c>
      <c r="F86" s="134" t="s">
        <v>190</v>
      </c>
      <c r="G86" s="134" t="s">
        <v>55</v>
      </c>
      <c r="H86" s="135">
        <v>84000000</v>
      </c>
      <c r="I86" s="135">
        <v>84000000</v>
      </c>
      <c r="J86" s="134" t="s">
        <v>34</v>
      </c>
      <c r="K86" s="134" t="s">
        <v>25</v>
      </c>
      <c r="L86" s="31" t="s">
        <v>104</v>
      </c>
    </row>
    <row r="87" spans="2:12" ht="75">
      <c r="B87" s="132">
        <v>86101700</v>
      </c>
      <c r="C87" s="133" t="s">
        <v>117</v>
      </c>
      <c r="D87" s="134" t="s">
        <v>39</v>
      </c>
      <c r="E87" s="134" t="s">
        <v>43</v>
      </c>
      <c r="F87" s="134" t="s">
        <v>190</v>
      </c>
      <c r="G87" s="134" t="s">
        <v>55</v>
      </c>
      <c r="H87" s="135">
        <v>250000000</v>
      </c>
      <c r="I87" s="135">
        <v>250000000</v>
      </c>
      <c r="J87" s="134" t="s">
        <v>34</v>
      </c>
      <c r="K87" s="134" t="s">
        <v>25</v>
      </c>
      <c r="L87" s="31" t="s">
        <v>104</v>
      </c>
    </row>
    <row r="88" spans="2:12" ht="75">
      <c r="B88" s="132">
        <v>86101700</v>
      </c>
      <c r="C88" s="133" t="s">
        <v>193</v>
      </c>
      <c r="D88" s="134" t="s">
        <v>78</v>
      </c>
      <c r="E88" s="134" t="s">
        <v>41</v>
      </c>
      <c r="F88" s="134" t="s">
        <v>190</v>
      </c>
      <c r="G88" s="134" t="s">
        <v>55</v>
      </c>
      <c r="H88" s="135">
        <v>84000000</v>
      </c>
      <c r="I88" s="135">
        <v>84000000</v>
      </c>
      <c r="J88" s="134" t="s">
        <v>34</v>
      </c>
      <c r="K88" s="134" t="s">
        <v>25</v>
      </c>
      <c r="L88" s="31" t="s">
        <v>104</v>
      </c>
    </row>
    <row r="89" spans="2:12" ht="75">
      <c r="B89" s="132">
        <v>55101500</v>
      </c>
      <c r="C89" s="133" t="s">
        <v>106</v>
      </c>
      <c r="D89" s="134" t="s">
        <v>189</v>
      </c>
      <c r="E89" s="134" t="s">
        <v>40</v>
      </c>
      <c r="F89" s="134" t="s">
        <v>105</v>
      </c>
      <c r="G89" s="134" t="s">
        <v>55</v>
      </c>
      <c r="H89" s="135">
        <v>66499320</v>
      </c>
      <c r="I89" s="135">
        <v>66499320</v>
      </c>
      <c r="J89" s="134" t="s">
        <v>34</v>
      </c>
      <c r="K89" s="134" t="s">
        <v>25</v>
      </c>
      <c r="L89" s="31" t="s">
        <v>104</v>
      </c>
    </row>
    <row r="90" spans="2:12" ht="135">
      <c r="B90" s="127">
        <v>86101802</v>
      </c>
      <c r="C90" s="128" t="s">
        <v>195</v>
      </c>
      <c r="D90" s="127" t="s">
        <v>68</v>
      </c>
      <c r="E90" s="127" t="s">
        <v>169</v>
      </c>
      <c r="F90" s="129" t="s">
        <v>105</v>
      </c>
      <c r="G90" s="127" t="s">
        <v>55</v>
      </c>
      <c r="H90" s="130">
        <v>1453580932</v>
      </c>
      <c r="I90" s="131">
        <v>1453580932</v>
      </c>
      <c r="J90" s="127" t="s">
        <v>34</v>
      </c>
      <c r="K90" s="127" t="s">
        <v>25</v>
      </c>
      <c r="L90" s="127" t="s">
        <v>60</v>
      </c>
    </row>
    <row r="91" spans="2:12" ht="135">
      <c r="B91" s="17">
        <v>86101802</v>
      </c>
      <c r="C91" s="18" t="s">
        <v>196</v>
      </c>
      <c r="D91" s="80" t="s">
        <v>194</v>
      </c>
      <c r="E91" s="80" t="s">
        <v>41</v>
      </c>
      <c r="F91" s="80" t="s">
        <v>33</v>
      </c>
      <c r="G91" s="80" t="s">
        <v>55</v>
      </c>
      <c r="H91" s="56">
        <v>166858256</v>
      </c>
      <c r="I91" s="81">
        <v>166858256</v>
      </c>
      <c r="J91" s="17" t="s">
        <v>34</v>
      </c>
      <c r="K91" s="17" t="s">
        <v>25</v>
      </c>
      <c r="L91" s="17" t="s">
        <v>60</v>
      </c>
    </row>
    <row r="92" spans="2:13" ht="135">
      <c r="B92" s="17">
        <v>86101802</v>
      </c>
      <c r="C92" s="18" t="s">
        <v>480</v>
      </c>
      <c r="D92" s="80" t="s">
        <v>208</v>
      </c>
      <c r="E92" s="80" t="s">
        <v>118</v>
      </c>
      <c r="F92" s="82" t="s">
        <v>105</v>
      </c>
      <c r="G92" s="80" t="s">
        <v>55</v>
      </c>
      <c r="H92" s="56">
        <v>138181667</v>
      </c>
      <c r="I92" s="81">
        <f>+H92</f>
        <v>138181667</v>
      </c>
      <c r="J92" s="17" t="s">
        <v>34</v>
      </c>
      <c r="K92" s="17" t="s">
        <v>25</v>
      </c>
      <c r="L92" s="17" t="s">
        <v>60</v>
      </c>
      <c r="M92" s="67"/>
    </row>
    <row r="93" spans="2:12" ht="135">
      <c r="B93" s="17">
        <v>86101705</v>
      </c>
      <c r="C93" s="26" t="s">
        <v>120</v>
      </c>
      <c r="D93" s="17" t="s">
        <v>189</v>
      </c>
      <c r="E93" s="17" t="s">
        <v>41</v>
      </c>
      <c r="F93" s="31" t="s">
        <v>105</v>
      </c>
      <c r="G93" s="17" t="s">
        <v>55</v>
      </c>
      <c r="H93" s="19">
        <v>1024200000</v>
      </c>
      <c r="I93" s="49">
        <f aca="true" t="shared" si="1" ref="I93:I104">+H93</f>
        <v>1024200000</v>
      </c>
      <c r="J93" s="17" t="s">
        <v>34</v>
      </c>
      <c r="K93" s="17" t="s">
        <v>25</v>
      </c>
      <c r="L93" s="17" t="s">
        <v>60</v>
      </c>
    </row>
    <row r="94" spans="2:12" ht="120">
      <c r="B94" s="17">
        <v>60104907</v>
      </c>
      <c r="C94" s="26" t="s">
        <v>89</v>
      </c>
      <c r="D94" s="17" t="s">
        <v>31</v>
      </c>
      <c r="E94" s="17" t="s">
        <v>94</v>
      </c>
      <c r="F94" s="17" t="s">
        <v>33</v>
      </c>
      <c r="G94" s="17" t="s">
        <v>55</v>
      </c>
      <c r="H94" s="19">
        <v>27038865</v>
      </c>
      <c r="I94" s="49">
        <f t="shared" si="1"/>
        <v>27038865</v>
      </c>
      <c r="J94" s="17" t="s">
        <v>34</v>
      </c>
      <c r="K94" s="17" t="s">
        <v>25</v>
      </c>
      <c r="L94" s="17" t="s">
        <v>100</v>
      </c>
    </row>
    <row r="95" spans="2:12" ht="120">
      <c r="B95" s="17" t="s">
        <v>90</v>
      </c>
      <c r="C95" s="26" t="s">
        <v>91</v>
      </c>
      <c r="D95" s="17" t="s">
        <v>31</v>
      </c>
      <c r="E95" s="17" t="s">
        <v>94</v>
      </c>
      <c r="F95" s="17" t="s">
        <v>33</v>
      </c>
      <c r="G95" s="17" t="s">
        <v>55</v>
      </c>
      <c r="H95" s="19">
        <v>54157303</v>
      </c>
      <c r="I95" s="49">
        <f t="shared" si="1"/>
        <v>54157303</v>
      </c>
      <c r="J95" s="17" t="s">
        <v>34</v>
      </c>
      <c r="K95" s="17" t="s">
        <v>25</v>
      </c>
      <c r="L95" s="17" t="s">
        <v>100</v>
      </c>
    </row>
    <row r="96" spans="2:12" ht="120">
      <c r="B96" s="17">
        <v>39121305</v>
      </c>
      <c r="C96" s="26" t="s">
        <v>92</v>
      </c>
      <c r="D96" s="17" t="s">
        <v>31</v>
      </c>
      <c r="E96" s="17" t="s">
        <v>94</v>
      </c>
      <c r="F96" s="17" t="s">
        <v>33</v>
      </c>
      <c r="G96" s="17" t="s">
        <v>55</v>
      </c>
      <c r="H96" s="19">
        <v>21216400</v>
      </c>
      <c r="I96" s="49">
        <f t="shared" si="1"/>
        <v>21216400</v>
      </c>
      <c r="J96" s="17" t="s">
        <v>34</v>
      </c>
      <c r="K96" s="17" t="s">
        <v>25</v>
      </c>
      <c r="L96" s="17" t="s">
        <v>100</v>
      </c>
    </row>
    <row r="97" spans="2:12" ht="120">
      <c r="B97" s="17">
        <v>83111602</v>
      </c>
      <c r="C97" s="26" t="s">
        <v>93</v>
      </c>
      <c r="D97" s="17" t="s">
        <v>31</v>
      </c>
      <c r="E97" s="17" t="s">
        <v>95</v>
      </c>
      <c r="F97" s="17" t="s">
        <v>35</v>
      </c>
      <c r="G97" s="17" t="s">
        <v>55</v>
      </c>
      <c r="H97" s="19">
        <v>829154000</v>
      </c>
      <c r="I97" s="49">
        <f t="shared" si="1"/>
        <v>829154000</v>
      </c>
      <c r="J97" s="17" t="s">
        <v>34</v>
      </c>
      <c r="K97" s="17" t="s">
        <v>25</v>
      </c>
      <c r="L97" s="17" t="s">
        <v>100</v>
      </c>
    </row>
    <row r="98" spans="2:12" ht="120">
      <c r="B98" s="17">
        <v>83111602</v>
      </c>
      <c r="C98" s="26" t="s">
        <v>198</v>
      </c>
      <c r="D98" s="17" t="s">
        <v>78</v>
      </c>
      <c r="E98" s="17" t="s">
        <v>199</v>
      </c>
      <c r="F98" s="17" t="s">
        <v>174</v>
      </c>
      <c r="G98" s="17" t="s">
        <v>55</v>
      </c>
      <c r="H98" s="19">
        <v>58031073</v>
      </c>
      <c r="I98" s="49">
        <f>+H98</f>
        <v>58031073</v>
      </c>
      <c r="J98" s="17" t="s">
        <v>34</v>
      </c>
      <c r="K98" s="17" t="s">
        <v>25</v>
      </c>
      <c r="L98" s="17" t="s">
        <v>100</v>
      </c>
    </row>
    <row r="99" spans="2:12" ht="150">
      <c r="B99" s="23">
        <v>81111800</v>
      </c>
      <c r="C99" s="26" t="s">
        <v>177</v>
      </c>
      <c r="D99" s="23" t="s">
        <v>39</v>
      </c>
      <c r="E99" s="23" t="s">
        <v>118</v>
      </c>
      <c r="F99" s="23" t="s">
        <v>174</v>
      </c>
      <c r="G99" s="17" t="s">
        <v>55</v>
      </c>
      <c r="H99" s="19">
        <v>1319123964</v>
      </c>
      <c r="I99" s="45">
        <f t="shared" si="1"/>
        <v>1319123964</v>
      </c>
      <c r="J99" s="23" t="s">
        <v>34</v>
      </c>
      <c r="K99" s="23" t="s">
        <v>25</v>
      </c>
      <c r="L99" s="23" t="s">
        <v>101</v>
      </c>
    </row>
    <row r="100" spans="2:12" ht="150">
      <c r="B100" s="23">
        <v>81111800</v>
      </c>
      <c r="C100" s="26" t="s">
        <v>178</v>
      </c>
      <c r="D100" s="23" t="s">
        <v>39</v>
      </c>
      <c r="E100" s="23" t="s">
        <v>176</v>
      </c>
      <c r="F100" s="23" t="s">
        <v>35</v>
      </c>
      <c r="G100" s="17" t="s">
        <v>55</v>
      </c>
      <c r="H100" s="19">
        <v>3442879867</v>
      </c>
      <c r="I100" s="45">
        <f t="shared" si="1"/>
        <v>3442879867</v>
      </c>
      <c r="J100" s="23" t="s">
        <v>34</v>
      </c>
      <c r="K100" s="23" t="s">
        <v>25</v>
      </c>
      <c r="L100" s="23" t="s">
        <v>101</v>
      </c>
    </row>
    <row r="101" spans="2:12" ht="150">
      <c r="B101" s="52">
        <v>81111800</v>
      </c>
      <c r="C101" s="66" t="s">
        <v>58</v>
      </c>
      <c r="D101" s="52" t="s">
        <v>37</v>
      </c>
      <c r="E101" s="52" t="s">
        <v>40</v>
      </c>
      <c r="F101" s="65" t="s">
        <v>105</v>
      </c>
      <c r="G101" s="52" t="s">
        <v>55</v>
      </c>
      <c r="H101" s="62">
        <v>586792345</v>
      </c>
      <c r="I101" s="54">
        <f t="shared" si="1"/>
        <v>586792345</v>
      </c>
      <c r="J101" s="52" t="s">
        <v>34</v>
      </c>
      <c r="K101" s="52" t="s">
        <v>25</v>
      </c>
      <c r="L101" s="52" t="s">
        <v>101</v>
      </c>
    </row>
    <row r="102" spans="2:12" ht="150">
      <c r="B102" s="17">
        <v>73151900</v>
      </c>
      <c r="C102" s="24" t="s">
        <v>486</v>
      </c>
      <c r="D102" s="47" t="s">
        <v>189</v>
      </c>
      <c r="E102" s="17" t="s">
        <v>40</v>
      </c>
      <c r="F102" s="17" t="s">
        <v>32</v>
      </c>
      <c r="G102" s="17" t="s">
        <v>55</v>
      </c>
      <c r="H102" s="19">
        <v>18809728</v>
      </c>
      <c r="I102" s="49">
        <f t="shared" si="1"/>
        <v>18809728</v>
      </c>
      <c r="J102" s="17" t="s">
        <v>34</v>
      </c>
      <c r="K102" s="17" t="s">
        <v>25</v>
      </c>
      <c r="L102" s="17" t="s">
        <v>101</v>
      </c>
    </row>
    <row r="103" spans="2:12" ht="150">
      <c r="B103" s="17">
        <v>82101603</v>
      </c>
      <c r="C103" s="24" t="s">
        <v>488</v>
      </c>
      <c r="D103" s="47" t="s">
        <v>487</v>
      </c>
      <c r="E103" s="17" t="s">
        <v>98</v>
      </c>
      <c r="F103" s="17" t="s">
        <v>32</v>
      </c>
      <c r="G103" s="17" t="s">
        <v>55</v>
      </c>
      <c r="H103" s="19">
        <v>25021072</v>
      </c>
      <c r="I103" s="49">
        <f t="shared" si="1"/>
        <v>25021072</v>
      </c>
      <c r="J103" s="17" t="s">
        <v>34</v>
      </c>
      <c r="K103" s="17" t="s">
        <v>25</v>
      </c>
      <c r="L103" s="17" t="s">
        <v>101</v>
      </c>
    </row>
    <row r="104" spans="2:12" ht="150">
      <c r="B104" s="17">
        <v>82101603</v>
      </c>
      <c r="C104" s="24" t="s">
        <v>490</v>
      </c>
      <c r="D104" s="47" t="s">
        <v>484</v>
      </c>
      <c r="E104" s="17" t="s">
        <v>98</v>
      </c>
      <c r="F104" s="17" t="s">
        <v>489</v>
      </c>
      <c r="G104" s="17" t="s">
        <v>55</v>
      </c>
      <c r="H104" s="19">
        <f>68575958+40243218</f>
        <v>108819176</v>
      </c>
      <c r="I104" s="49">
        <f t="shared" si="1"/>
        <v>108819176</v>
      </c>
      <c r="J104" s="17" t="s">
        <v>34</v>
      </c>
      <c r="K104" s="17" t="s">
        <v>25</v>
      </c>
      <c r="L104" s="17" t="s">
        <v>101</v>
      </c>
    </row>
    <row r="105" spans="2:12" ht="120">
      <c r="B105" s="23">
        <v>80101507</v>
      </c>
      <c r="C105" s="26" t="s">
        <v>29</v>
      </c>
      <c r="D105" s="33" t="s">
        <v>189</v>
      </c>
      <c r="E105" s="23" t="s">
        <v>206</v>
      </c>
      <c r="F105" s="23" t="s">
        <v>35</v>
      </c>
      <c r="G105" s="23" t="s">
        <v>55</v>
      </c>
      <c r="H105" s="45">
        <v>10485366885</v>
      </c>
      <c r="I105" s="40">
        <v>3246624331</v>
      </c>
      <c r="J105" s="23" t="s">
        <v>80</v>
      </c>
      <c r="K105" s="57" t="s">
        <v>207</v>
      </c>
      <c r="L105" s="23" t="s">
        <v>87</v>
      </c>
    </row>
    <row r="106" spans="2:12" ht="75">
      <c r="B106" s="83">
        <v>72101511</v>
      </c>
      <c r="C106" s="84" t="s">
        <v>212</v>
      </c>
      <c r="D106" s="85" t="s">
        <v>213</v>
      </c>
      <c r="E106" s="86" t="s">
        <v>214</v>
      </c>
      <c r="F106" s="87" t="s">
        <v>32</v>
      </c>
      <c r="G106" s="88" t="s">
        <v>55</v>
      </c>
      <c r="H106" s="89">
        <v>2255000</v>
      </c>
      <c r="I106" s="89">
        <f>+H106</f>
        <v>2255000</v>
      </c>
      <c r="J106" s="87" t="s">
        <v>34</v>
      </c>
      <c r="K106" s="87" t="s">
        <v>25</v>
      </c>
      <c r="L106" s="90" t="s">
        <v>215</v>
      </c>
    </row>
    <row r="107" spans="2:12" ht="75">
      <c r="B107" s="83">
        <v>82121901</v>
      </c>
      <c r="C107" s="84" t="s">
        <v>216</v>
      </c>
      <c r="D107" s="91">
        <v>42536</v>
      </c>
      <c r="E107" s="86" t="s">
        <v>214</v>
      </c>
      <c r="F107" s="87" t="s">
        <v>32</v>
      </c>
      <c r="G107" s="88" t="s">
        <v>55</v>
      </c>
      <c r="H107" s="89">
        <v>2825664</v>
      </c>
      <c r="I107" s="89">
        <f aca="true" t="shared" si="2" ref="I107:I171">+H107</f>
        <v>2825664</v>
      </c>
      <c r="J107" s="87" t="s">
        <v>34</v>
      </c>
      <c r="K107" s="87" t="s">
        <v>25</v>
      </c>
      <c r="L107" s="90" t="s">
        <v>215</v>
      </c>
    </row>
    <row r="108" spans="2:12" ht="60">
      <c r="B108" s="83">
        <v>72154066</v>
      </c>
      <c r="C108" s="84" t="s">
        <v>217</v>
      </c>
      <c r="D108" s="85" t="s">
        <v>218</v>
      </c>
      <c r="E108" s="86" t="s">
        <v>214</v>
      </c>
      <c r="F108" s="87" t="s">
        <v>32</v>
      </c>
      <c r="G108" s="88" t="s">
        <v>55</v>
      </c>
      <c r="H108" s="89">
        <v>2315000</v>
      </c>
      <c r="I108" s="89">
        <f t="shared" si="2"/>
        <v>2315000</v>
      </c>
      <c r="J108" s="87" t="s">
        <v>34</v>
      </c>
      <c r="K108" s="87" t="s">
        <v>25</v>
      </c>
      <c r="L108" s="90" t="s">
        <v>215</v>
      </c>
    </row>
    <row r="109" spans="1:12" ht="60">
      <c r="A109" s="68"/>
      <c r="B109" s="83">
        <v>72101516</v>
      </c>
      <c r="C109" s="84" t="s">
        <v>219</v>
      </c>
      <c r="D109" s="92">
        <v>42675</v>
      </c>
      <c r="E109" s="86" t="s">
        <v>214</v>
      </c>
      <c r="F109" s="87" t="s">
        <v>32</v>
      </c>
      <c r="G109" s="88" t="s">
        <v>55</v>
      </c>
      <c r="H109" s="89">
        <v>844336</v>
      </c>
      <c r="I109" s="89">
        <f t="shared" si="2"/>
        <v>844336</v>
      </c>
      <c r="J109" s="87" t="s">
        <v>34</v>
      </c>
      <c r="K109" s="87" t="s">
        <v>25</v>
      </c>
      <c r="L109" s="90" t="s">
        <v>215</v>
      </c>
    </row>
    <row r="110" spans="1:12" ht="45">
      <c r="A110" s="68"/>
      <c r="B110" s="87">
        <v>72101500</v>
      </c>
      <c r="C110" s="93" t="s">
        <v>220</v>
      </c>
      <c r="D110" s="94">
        <v>42548</v>
      </c>
      <c r="E110" s="87" t="s">
        <v>221</v>
      </c>
      <c r="F110" s="87" t="s">
        <v>32</v>
      </c>
      <c r="G110" s="88" t="s">
        <v>55</v>
      </c>
      <c r="H110" s="95">
        <v>8156337</v>
      </c>
      <c r="I110" s="89">
        <f t="shared" si="2"/>
        <v>8156337</v>
      </c>
      <c r="J110" s="87" t="s">
        <v>34</v>
      </c>
      <c r="K110" s="87" t="s">
        <v>25</v>
      </c>
      <c r="L110" s="96" t="s">
        <v>222</v>
      </c>
    </row>
    <row r="111" spans="1:12" ht="45">
      <c r="A111" s="68"/>
      <c r="B111" s="87">
        <v>72101500</v>
      </c>
      <c r="C111" s="93" t="s">
        <v>223</v>
      </c>
      <c r="D111" s="94">
        <v>42548</v>
      </c>
      <c r="E111" s="87" t="s">
        <v>41</v>
      </c>
      <c r="F111" s="87" t="s">
        <v>32</v>
      </c>
      <c r="G111" s="88" t="s">
        <v>55</v>
      </c>
      <c r="H111" s="95">
        <v>5000000</v>
      </c>
      <c r="I111" s="89">
        <f t="shared" si="2"/>
        <v>5000000</v>
      </c>
      <c r="J111" s="87" t="s">
        <v>34</v>
      </c>
      <c r="K111" s="87" t="s">
        <v>25</v>
      </c>
      <c r="L111" s="96" t="s">
        <v>222</v>
      </c>
    </row>
    <row r="112" spans="1:12" ht="45">
      <c r="A112" s="68"/>
      <c r="B112" s="87">
        <v>78181500</v>
      </c>
      <c r="C112" s="93" t="s">
        <v>224</v>
      </c>
      <c r="D112" s="94">
        <v>42556</v>
      </c>
      <c r="E112" s="87" t="s">
        <v>75</v>
      </c>
      <c r="F112" s="87" t="s">
        <v>32</v>
      </c>
      <c r="G112" s="88" t="s">
        <v>55</v>
      </c>
      <c r="H112" s="95">
        <v>1800000</v>
      </c>
      <c r="I112" s="89">
        <f t="shared" si="2"/>
        <v>1800000</v>
      </c>
      <c r="J112" s="87" t="s">
        <v>34</v>
      </c>
      <c r="K112" s="87" t="s">
        <v>25</v>
      </c>
      <c r="L112" s="96" t="s">
        <v>222</v>
      </c>
    </row>
    <row r="113" spans="1:12" ht="45">
      <c r="A113" s="68"/>
      <c r="B113" s="87">
        <v>78181700</v>
      </c>
      <c r="C113" s="93" t="s">
        <v>225</v>
      </c>
      <c r="D113" s="94">
        <v>42523</v>
      </c>
      <c r="E113" s="87" t="s">
        <v>75</v>
      </c>
      <c r="F113" s="87" t="s">
        <v>32</v>
      </c>
      <c r="G113" s="88" t="s">
        <v>55</v>
      </c>
      <c r="H113" s="95">
        <v>3200000</v>
      </c>
      <c r="I113" s="89">
        <f t="shared" si="2"/>
        <v>3200000</v>
      </c>
      <c r="J113" s="87" t="s">
        <v>34</v>
      </c>
      <c r="K113" s="87" t="s">
        <v>25</v>
      </c>
      <c r="L113" s="96" t="s">
        <v>222</v>
      </c>
    </row>
    <row r="114" spans="1:12" ht="45">
      <c r="A114" s="68"/>
      <c r="B114" s="87">
        <v>72154000</v>
      </c>
      <c r="C114" s="93" t="s">
        <v>226</v>
      </c>
      <c r="D114" s="94">
        <v>42556</v>
      </c>
      <c r="E114" s="87" t="s">
        <v>75</v>
      </c>
      <c r="F114" s="87" t="s">
        <v>32</v>
      </c>
      <c r="G114" s="88" t="s">
        <v>55</v>
      </c>
      <c r="H114" s="95">
        <v>3000000</v>
      </c>
      <c r="I114" s="89">
        <f t="shared" si="2"/>
        <v>3000000</v>
      </c>
      <c r="J114" s="87" t="s">
        <v>34</v>
      </c>
      <c r="K114" s="87" t="s">
        <v>25</v>
      </c>
      <c r="L114" s="96" t="s">
        <v>222</v>
      </c>
    </row>
    <row r="115" spans="1:12" ht="45">
      <c r="A115" s="68"/>
      <c r="B115" s="87">
        <v>72101500</v>
      </c>
      <c r="C115" s="93" t="s">
        <v>227</v>
      </c>
      <c r="D115" s="94">
        <v>42583</v>
      </c>
      <c r="E115" s="87" t="s">
        <v>41</v>
      </c>
      <c r="F115" s="87" t="s">
        <v>32</v>
      </c>
      <c r="G115" s="88" t="s">
        <v>55</v>
      </c>
      <c r="H115" s="95">
        <v>2489769</v>
      </c>
      <c r="I115" s="89">
        <f t="shared" si="2"/>
        <v>2489769</v>
      </c>
      <c r="J115" s="87" t="s">
        <v>34</v>
      </c>
      <c r="K115" s="87" t="s">
        <v>25</v>
      </c>
      <c r="L115" s="96" t="s">
        <v>222</v>
      </c>
    </row>
    <row r="116" spans="1:12" ht="45">
      <c r="A116" s="68"/>
      <c r="B116" s="87">
        <v>55121700</v>
      </c>
      <c r="C116" s="93" t="s">
        <v>228</v>
      </c>
      <c r="D116" s="94">
        <v>42509</v>
      </c>
      <c r="E116" s="87" t="s">
        <v>40</v>
      </c>
      <c r="F116" s="87" t="s">
        <v>32</v>
      </c>
      <c r="G116" s="88" t="s">
        <v>55</v>
      </c>
      <c r="H116" s="95">
        <v>5000000</v>
      </c>
      <c r="I116" s="89">
        <f t="shared" si="2"/>
        <v>5000000</v>
      </c>
      <c r="J116" s="87" t="s">
        <v>34</v>
      </c>
      <c r="K116" s="87" t="s">
        <v>25</v>
      </c>
      <c r="L116" s="96" t="s">
        <v>222</v>
      </c>
    </row>
    <row r="117" spans="1:12" ht="45">
      <c r="A117" s="68"/>
      <c r="B117" s="87">
        <v>82121900</v>
      </c>
      <c r="C117" s="93" t="s">
        <v>229</v>
      </c>
      <c r="D117" s="94">
        <v>42534</v>
      </c>
      <c r="E117" s="87" t="s">
        <v>75</v>
      </c>
      <c r="F117" s="87" t="s">
        <v>32</v>
      </c>
      <c r="G117" s="88" t="s">
        <v>55</v>
      </c>
      <c r="H117" s="95">
        <v>4000000</v>
      </c>
      <c r="I117" s="89">
        <f t="shared" si="2"/>
        <v>4000000</v>
      </c>
      <c r="J117" s="87" t="s">
        <v>34</v>
      </c>
      <c r="K117" s="87" t="s">
        <v>25</v>
      </c>
      <c r="L117" s="96" t="s">
        <v>222</v>
      </c>
    </row>
    <row r="118" spans="2:12" ht="45">
      <c r="B118" s="87">
        <v>72101500</v>
      </c>
      <c r="C118" s="93" t="s">
        <v>230</v>
      </c>
      <c r="D118" s="94">
        <v>42590</v>
      </c>
      <c r="E118" s="87" t="s">
        <v>118</v>
      </c>
      <c r="F118" s="87" t="s">
        <v>32</v>
      </c>
      <c r="G118" s="88" t="s">
        <v>55</v>
      </c>
      <c r="H118" s="95">
        <v>2532114</v>
      </c>
      <c r="I118" s="89">
        <f t="shared" si="2"/>
        <v>2532114</v>
      </c>
      <c r="J118" s="87" t="s">
        <v>34</v>
      </c>
      <c r="K118" s="87" t="s">
        <v>25</v>
      </c>
      <c r="L118" s="96" t="s">
        <v>222</v>
      </c>
    </row>
    <row r="119" spans="2:12" ht="45">
      <c r="B119" s="87">
        <v>72151500</v>
      </c>
      <c r="C119" s="93" t="s">
        <v>231</v>
      </c>
      <c r="D119" s="94">
        <v>42534</v>
      </c>
      <c r="E119" s="87" t="s">
        <v>221</v>
      </c>
      <c r="F119" s="87" t="s">
        <v>32</v>
      </c>
      <c r="G119" s="88" t="s">
        <v>55</v>
      </c>
      <c r="H119" s="95">
        <v>16321780</v>
      </c>
      <c r="I119" s="89">
        <f t="shared" si="2"/>
        <v>16321780</v>
      </c>
      <c r="J119" s="87" t="s">
        <v>34</v>
      </c>
      <c r="K119" s="87" t="s">
        <v>25</v>
      </c>
      <c r="L119" s="96" t="s">
        <v>222</v>
      </c>
    </row>
    <row r="120" spans="2:12" ht="75">
      <c r="B120" s="83">
        <v>44103125</v>
      </c>
      <c r="C120" s="84" t="s">
        <v>232</v>
      </c>
      <c r="D120" s="97" t="s">
        <v>37</v>
      </c>
      <c r="E120" s="83" t="s">
        <v>233</v>
      </c>
      <c r="F120" s="87" t="s">
        <v>32</v>
      </c>
      <c r="G120" s="88" t="s">
        <v>55</v>
      </c>
      <c r="H120" s="98">
        <v>1036469</v>
      </c>
      <c r="I120" s="89">
        <f t="shared" si="2"/>
        <v>1036469</v>
      </c>
      <c r="J120" s="87" t="s">
        <v>34</v>
      </c>
      <c r="K120" s="87" t="s">
        <v>25</v>
      </c>
      <c r="L120" s="99" t="s">
        <v>234</v>
      </c>
    </row>
    <row r="121" spans="2:12" ht="45">
      <c r="B121" s="100">
        <v>72103301</v>
      </c>
      <c r="C121" s="84" t="s">
        <v>235</v>
      </c>
      <c r="D121" s="87" t="s">
        <v>68</v>
      </c>
      <c r="E121" s="87" t="s">
        <v>233</v>
      </c>
      <c r="F121" s="87" t="s">
        <v>32</v>
      </c>
      <c r="G121" s="88" t="s">
        <v>55</v>
      </c>
      <c r="H121" s="89">
        <v>1000000</v>
      </c>
      <c r="I121" s="89">
        <f t="shared" si="2"/>
        <v>1000000</v>
      </c>
      <c r="J121" s="87" t="s">
        <v>34</v>
      </c>
      <c r="K121" s="87" t="s">
        <v>25</v>
      </c>
      <c r="L121" s="99" t="s">
        <v>234</v>
      </c>
    </row>
    <row r="122" spans="2:12" ht="60">
      <c r="B122" s="83">
        <v>72101511</v>
      </c>
      <c r="C122" s="84" t="s">
        <v>236</v>
      </c>
      <c r="D122" s="87" t="s">
        <v>39</v>
      </c>
      <c r="E122" s="87" t="s">
        <v>237</v>
      </c>
      <c r="F122" s="87" t="s">
        <v>32</v>
      </c>
      <c r="G122" s="88" t="s">
        <v>55</v>
      </c>
      <c r="H122" s="89">
        <v>2295000</v>
      </c>
      <c r="I122" s="89">
        <f t="shared" si="2"/>
        <v>2295000</v>
      </c>
      <c r="J122" s="87" t="s">
        <v>34</v>
      </c>
      <c r="K122" s="87" t="s">
        <v>25</v>
      </c>
      <c r="L122" s="99" t="s">
        <v>234</v>
      </c>
    </row>
    <row r="123" spans="2:12" ht="60">
      <c r="B123" s="83" t="s">
        <v>238</v>
      </c>
      <c r="C123" s="84" t="s">
        <v>239</v>
      </c>
      <c r="D123" s="87" t="s">
        <v>74</v>
      </c>
      <c r="E123" s="87" t="s">
        <v>233</v>
      </c>
      <c r="F123" s="87" t="s">
        <v>32</v>
      </c>
      <c r="G123" s="88" t="s">
        <v>55</v>
      </c>
      <c r="H123" s="89">
        <v>2260531</v>
      </c>
      <c r="I123" s="89">
        <f t="shared" si="2"/>
        <v>2260531</v>
      </c>
      <c r="J123" s="87" t="s">
        <v>34</v>
      </c>
      <c r="K123" s="87" t="s">
        <v>25</v>
      </c>
      <c r="L123" s="99" t="s">
        <v>234</v>
      </c>
    </row>
    <row r="124" spans="2:12" ht="60">
      <c r="B124" s="87">
        <v>72101511</v>
      </c>
      <c r="C124" s="84" t="s">
        <v>240</v>
      </c>
      <c r="D124" s="87" t="s">
        <v>31</v>
      </c>
      <c r="E124" s="87" t="s">
        <v>241</v>
      </c>
      <c r="F124" s="87" t="s">
        <v>32</v>
      </c>
      <c r="G124" s="88" t="s">
        <v>55</v>
      </c>
      <c r="H124" s="95">
        <v>2192400</v>
      </c>
      <c r="I124" s="89">
        <f t="shared" si="2"/>
        <v>2192400</v>
      </c>
      <c r="J124" s="87" t="s">
        <v>34</v>
      </c>
      <c r="K124" s="87" t="s">
        <v>25</v>
      </c>
      <c r="L124" s="93" t="s">
        <v>242</v>
      </c>
    </row>
    <row r="125" spans="2:12" ht="45">
      <c r="B125" s="87">
        <v>72101507</v>
      </c>
      <c r="C125" s="84" t="s">
        <v>243</v>
      </c>
      <c r="D125" s="87" t="s">
        <v>37</v>
      </c>
      <c r="E125" s="87" t="s">
        <v>244</v>
      </c>
      <c r="F125" s="87" t="s">
        <v>32</v>
      </c>
      <c r="G125" s="88" t="s">
        <v>55</v>
      </c>
      <c r="H125" s="95">
        <v>3677000</v>
      </c>
      <c r="I125" s="89">
        <f t="shared" si="2"/>
        <v>3677000</v>
      </c>
      <c r="J125" s="87" t="s">
        <v>34</v>
      </c>
      <c r="K125" s="87" t="s">
        <v>25</v>
      </c>
      <c r="L125" s="93" t="s">
        <v>242</v>
      </c>
    </row>
    <row r="126" spans="2:12" ht="45">
      <c r="B126" s="87">
        <v>44103107</v>
      </c>
      <c r="C126" s="84" t="s">
        <v>245</v>
      </c>
      <c r="D126" s="87" t="s">
        <v>37</v>
      </c>
      <c r="E126" s="87" t="s">
        <v>244</v>
      </c>
      <c r="F126" s="87" t="s">
        <v>32</v>
      </c>
      <c r="G126" s="88" t="s">
        <v>55</v>
      </c>
      <c r="H126" s="95">
        <v>1950000</v>
      </c>
      <c r="I126" s="89">
        <f t="shared" si="2"/>
        <v>1950000</v>
      </c>
      <c r="J126" s="87" t="s">
        <v>34</v>
      </c>
      <c r="K126" s="87" t="s">
        <v>25</v>
      </c>
      <c r="L126" s="93" t="s">
        <v>242</v>
      </c>
    </row>
    <row r="127" spans="2:12" ht="45">
      <c r="B127" s="87">
        <v>82101505</v>
      </c>
      <c r="C127" s="84" t="s">
        <v>246</v>
      </c>
      <c r="D127" s="87" t="s">
        <v>37</v>
      </c>
      <c r="E127" s="87" t="s">
        <v>244</v>
      </c>
      <c r="F127" s="87" t="s">
        <v>32</v>
      </c>
      <c r="G127" s="88" t="s">
        <v>55</v>
      </c>
      <c r="H127" s="95">
        <v>4189000</v>
      </c>
      <c r="I127" s="89">
        <f t="shared" si="2"/>
        <v>4189000</v>
      </c>
      <c r="J127" s="87" t="s">
        <v>34</v>
      </c>
      <c r="K127" s="87" t="s">
        <v>25</v>
      </c>
      <c r="L127" s="93" t="s">
        <v>242</v>
      </c>
    </row>
    <row r="128" spans="2:12" ht="45">
      <c r="B128" s="87">
        <v>72101507</v>
      </c>
      <c r="C128" s="84" t="s">
        <v>247</v>
      </c>
      <c r="D128" s="87" t="s">
        <v>74</v>
      </c>
      <c r="E128" s="87" t="s">
        <v>248</v>
      </c>
      <c r="F128" s="87" t="s">
        <v>32</v>
      </c>
      <c r="G128" s="88" t="s">
        <v>55</v>
      </c>
      <c r="H128" s="95">
        <v>3694870</v>
      </c>
      <c r="I128" s="89">
        <f t="shared" si="2"/>
        <v>3694870</v>
      </c>
      <c r="J128" s="87" t="s">
        <v>34</v>
      </c>
      <c r="K128" s="87" t="s">
        <v>25</v>
      </c>
      <c r="L128" s="93" t="s">
        <v>242</v>
      </c>
    </row>
    <row r="129" spans="2:12" ht="90">
      <c r="B129" s="87" t="s">
        <v>249</v>
      </c>
      <c r="C129" s="93" t="s">
        <v>250</v>
      </c>
      <c r="D129" s="87" t="s">
        <v>251</v>
      </c>
      <c r="E129" s="87" t="s">
        <v>252</v>
      </c>
      <c r="F129" s="87" t="s">
        <v>32</v>
      </c>
      <c r="G129" s="88" t="s">
        <v>55</v>
      </c>
      <c r="H129" s="95">
        <v>13684989</v>
      </c>
      <c r="I129" s="89">
        <f t="shared" si="2"/>
        <v>13684989</v>
      </c>
      <c r="J129" s="87" t="s">
        <v>34</v>
      </c>
      <c r="K129" s="87" t="s">
        <v>25</v>
      </c>
      <c r="L129" s="93" t="s">
        <v>253</v>
      </c>
    </row>
    <row r="130" spans="2:12" ht="45">
      <c r="B130" s="87" t="s">
        <v>254</v>
      </c>
      <c r="C130" s="93" t="s">
        <v>255</v>
      </c>
      <c r="D130" s="87" t="s">
        <v>256</v>
      </c>
      <c r="E130" s="87" t="s">
        <v>257</v>
      </c>
      <c r="F130" s="87" t="s">
        <v>32</v>
      </c>
      <c r="G130" s="88" t="s">
        <v>55</v>
      </c>
      <c r="H130" s="95">
        <v>4250000</v>
      </c>
      <c r="I130" s="89">
        <f t="shared" si="2"/>
        <v>4250000</v>
      </c>
      <c r="J130" s="87" t="s">
        <v>34</v>
      </c>
      <c r="K130" s="87" t="s">
        <v>25</v>
      </c>
      <c r="L130" s="93" t="s">
        <v>253</v>
      </c>
    </row>
    <row r="131" spans="2:12" ht="45">
      <c r="B131" s="87">
        <v>82121900</v>
      </c>
      <c r="C131" s="93" t="s">
        <v>258</v>
      </c>
      <c r="D131" s="87" t="s">
        <v>256</v>
      </c>
      <c r="E131" s="87" t="s">
        <v>259</v>
      </c>
      <c r="F131" s="87" t="s">
        <v>32</v>
      </c>
      <c r="G131" s="88" t="s">
        <v>55</v>
      </c>
      <c r="H131" s="95">
        <v>5000000</v>
      </c>
      <c r="I131" s="89">
        <f t="shared" si="2"/>
        <v>5000000</v>
      </c>
      <c r="J131" s="87" t="s">
        <v>34</v>
      </c>
      <c r="K131" s="87" t="s">
        <v>25</v>
      </c>
      <c r="L131" s="93" t="s">
        <v>253</v>
      </c>
    </row>
    <row r="132" spans="2:12" ht="45">
      <c r="B132" s="87">
        <v>82121700</v>
      </c>
      <c r="C132" s="93" t="s">
        <v>260</v>
      </c>
      <c r="D132" s="87" t="s">
        <v>261</v>
      </c>
      <c r="E132" s="87" t="s">
        <v>259</v>
      </c>
      <c r="F132" s="87" t="s">
        <v>32</v>
      </c>
      <c r="G132" s="88" t="s">
        <v>55</v>
      </c>
      <c r="H132" s="95">
        <v>3150011</v>
      </c>
      <c r="I132" s="89">
        <f t="shared" si="2"/>
        <v>3150011</v>
      </c>
      <c r="J132" s="87" t="s">
        <v>34</v>
      </c>
      <c r="K132" s="87" t="s">
        <v>25</v>
      </c>
      <c r="L132" s="93" t="s">
        <v>253</v>
      </c>
    </row>
    <row r="133" spans="2:12" ht="45">
      <c r="B133" s="87">
        <v>82141504</v>
      </c>
      <c r="C133" s="93" t="s">
        <v>262</v>
      </c>
      <c r="D133" s="87" t="s">
        <v>261</v>
      </c>
      <c r="E133" s="87" t="s">
        <v>263</v>
      </c>
      <c r="F133" s="87" t="s">
        <v>32</v>
      </c>
      <c r="G133" s="88" t="s">
        <v>55</v>
      </c>
      <c r="H133" s="95">
        <v>1210000</v>
      </c>
      <c r="I133" s="89">
        <f t="shared" si="2"/>
        <v>1210000</v>
      </c>
      <c r="J133" s="87" t="s">
        <v>34</v>
      </c>
      <c r="K133" s="87" t="s">
        <v>25</v>
      </c>
      <c r="L133" s="93" t="s">
        <v>253</v>
      </c>
    </row>
    <row r="134" spans="2:12" ht="45">
      <c r="B134" s="87">
        <v>72101507</v>
      </c>
      <c r="C134" s="93" t="s">
        <v>264</v>
      </c>
      <c r="D134" s="87" t="s">
        <v>256</v>
      </c>
      <c r="E134" s="87" t="s">
        <v>263</v>
      </c>
      <c r="F134" s="87" t="s">
        <v>32</v>
      </c>
      <c r="G134" s="88" t="s">
        <v>55</v>
      </c>
      <c r="H134" s="95">
        <v>6920000</v>
      </c>
      <c r="I134" s="89">
        <f t="shared" si="2"/>
        <v>6920000</v>
      </c>
      <c r="J134" s="87" t="s">
        <v>34</v>
      </c>
      <c r="K134" s="87" t="s">
        <v>25</v>
      </c>
      <c r="L134" s="93" t="s">
        <v>253</v>
      </c>
    </row>
    <row r="135" spans="2:12" ht="120">
      <c r="B135" s="101" t="s">
        <v>265</v>
      </c>
      <c r="C135" s="102" t="s">
        <v>266</v>
      </c>
      <c r="D135" s="85" t="s">
        <v>267</v>
      </c>
      <c r="E135" s="87" t="s">
        <v>268</v>
      </c>
      <c r="F135" s="87" t="s">
        <v>32</v>
      </c>
      <c r="G135" s="88" t="s">
        <v>55</v>
      </c>
      <c r="H135" s="95">
        <v>18000000</v>
      </c>
      <c r="I135" s="89">
        <f t="shared" si="2"/>
        <v>18000000</v>
      </c>
      <c r="J135" s="87" t="s">
        <v>34</v>
      </c>
      <c r="K135" s="87" t="s">
        <v>25</v>
      </c>
      <c r="L135" s="93" t="s">
        <v>269</v>
      </c>
    </row>
    <row r="136" spans="2:12" ht="60">
      <c r="B136" s="100">
        <v>72101516</v>
      </c>
      <c r="C136" s="93" t="s">
        <v>270</v>
      </c>
      <c r="D136" s="85" t="s">
        <v>271</v>
      </c>
      <c r="E136" s="87" t="s">
        <v>272</v>
      </c>
      <c r="F136" s="87" t="s">
        <v>32</v>
      </c>
      <c r="G136" s="88" t="s">
        <v>55</v>
      </c>
      <c r="H136" s="95">
        <v>2000000</v>
      </c>
      <c r="I136" s="89">
        <f t="shared" si="2"/>
        <v>2000000</v>
      </c>
      <c r="J136" s="87" t="s">
        <v>34</v>
      </c>
      <c r="K136" s="87" t="s">
        <v>25</v>
      </c>
      <c r="L136" s="93" t="s">
        <v>269</v>
      </c>
    </row>
    <row r="137" spans="2:12" ht="60">
      <c r="B137" s="100">
        <v>56101708</v>
      </c>
      <c r="C137" s="93" t="s">
        <v>273</v>
      </c>
      <c r="D137" s="85" t="s">
        <v>267</v>
      </c>
      <c r="E137" s="87" t="s">
        <v>272</v>
      </c>
      <c r="F137" s="87" t="s">
        <v>32</v>
      </c>
      <c r="G137" s="88" t="s">
        <v>55</v>
      </c>
      <c r="H137" s="95">
        <v>10455642</v>
      </c>
      <c r="I137" s="89">
        <f t="shared" si="2"/>
        <v>10455642</v>
      </c>
      <c r="J137" s="87" t="s">
        <v>34</v>
      </c>
      <c r="K137" s="87" t="s">
        <v>25</v>
      </c>
      <c r="L137" s="93" t="s">
        <v>269</v>
      </c>
    </row>
    <row r="138" spans="2:12" ht="90">
      <c r="B138" s="87">
        <v>55121720</v>
      </c>
      <c r="C138" s="93" t="s">
        <v>274</v>
      </c>
      <c r="D138" s="85" t="s">
        <v>275</v>
      </c>
      <c r="E138" s="87" t="s">
        <v>276</v>
      </c>
      <c r="F138" s="87" t="s">
        <v>32</v>
      </c>
      <c r="G138" s="88" t="s">
        <v>55</v>
      </c>
      <c r="H138" s="95">
        <v>3000000</v>
      </c>
      <c r="I138" s="89">
        <f t="shared" si="2"/>
        <v>3000000</v>
      </c>
      <c r="J138" s="87" t="s">
        <v>34</v>
      </c>
      <c r="K138" s="87" t="s">
        <v>25</v>
      </c>
      <c r="L138" s="93" t="s">
        <v>269</v>
      </c>
    </row>
    <row r="139" spans="2:12" ht="45">
      <c r="B139" s="87">
        <v>82121900</v>
      </c>
      <c r="C139" s="93" t="s">
        <v>277</v>
      </c>
      <c r="D139" s="85" t="s">
        <v>278</v>
      </c>
      <c r="E139" s="87" t="s">
        <v>279</v>
      </c>
      <c r="F139" s="87" t="s">
        <v>32</v>
      </c>
      <c r="G139" s="88" t="s">
        <v>55</v>
      </c>
      <c r="H139" s="95">
        <v>12894358</v>
      </c>
      <c r="I139" s="89">
        <f t="shared" si="2"/>
        <v>12894358</v>
      </c>
      <c r="J139" s="87" t="s">
        <v>34</v>
      </c>
      <c r="K139" s="87" t="s">
        <v>25</v>
      </c>
      <c r="L139" s="93" t="s">
        <v>269</v>
      </c>
    </row>
    <row r="140" spans="2:12" ht="60">
      <c r="B140" s="87">
        <v>44103125</v>
      </c>
      <c r="C140" s="84" t="s">
        <v>280</v>
      </c>
      <c r="D140" s="87" t="s">
        <v>281</v>
      </c>
      <c r="E140" s="87" t="s">
        <v>169</v>
      </c>
      <c r="F140" s="87" t="s">
        <v>32</v>
      </c>
      <c r="G140" s="88" t="s">
        <v>55</v>
      </c>
      <c r="H140" s="95">
        <v>765000</v>
      </c>
      <c r="I140" s="89">
        <f t="shared" si="2"/>
        <v>765000</v>
      </c>
      <c r="J140" s="87" t="s">
        <v>34</v>
      </c>
      <c r="K140" s="87" t="s">
        <v>25</v>
      </c>
      <c r="L140" s="103" t="s">
        <v>282</v>
      </c>
    </row>
    <row r="141" spans="2:12" ht="45">
      <c r="B141" s="87">
        <v>72101506</v>
      </c>
      <c r="C141" s="93" t="s">
        <v>283</v>
      </c>
      <c r="D141" s="87" t="s">
        <v>281</v>
      </c>
      <c r="E141" s="87" t="s">
        <v>284</v>
      </c>
      <c r="F141" s="87" t="s">
        <v>32</v>
      </c>
      <c r="G141" s="88" t="s">
        <v>55</v>
      </c>
      <c r="H141" s="95">
        <v>4641000</v>
      </c>
      <c r="I141" s="89">
        <f t="shared" si="2"/>
        <v>4641000</v>
      </c>
      <c r="J141" s="87" t="s">
        <v>34</v>
      </c>
      <c r="K141" s="87" t="s">
        <v>25</v>
      </c>
      <c r="L141" s="103" t="s">
        <v>282</v>
      </c>
    </row>
    <row r="142" spans="2:12" ht="135">
      <c r="B142" s="87">
        <v>72102900</v>
      </c>
      <c r="C142" s="93" t="s">
        <v>285</v>
      </c>
      <c r="D142" s="87" t="s">
        <v>256</v>
      </c>
      <c r="E142" s="87" t="s">
        <v>286</v>
      </c>
      <c r="F142" s="87" t="s">
        <v>32</v>
      </c>
      <c r="G142" s="88" t="s">
        <v>55</v>
      </c>
      <c r="H142" s="95">
        <v>2904048</v>
      </c>
      <c r="I142" s="89">
        <f t="shared" si="2"/>
        <v>2904048</v>
      </c>
      <c r="J142" s="87" t="s">
        <v>34</v>
      </c>
      <c r="K142" s="87" t="s">
        <v>25</v>
      </c>
      <c r="L142" s="103" t="s">
        <v>282</v>
      </c>
    </row>
    <row r="143" spans="2:12" ht="45">
      <c r="B143" s="87">
        <v>82111801</v>
      </c>
      <c r="C143" s="93" t="s">
        <v>287</v>
      </c>
      <c r="D143" s="87" t="s">
        <v>288</v>
      </c>
      <c r="E143" s="87" t="s">
        <v>40</v>
      </c>
      <c r="F143" s="87" t="s">
        <v>32</v>
      </c>
      <c r="G143" s="88" t="s">
        <v>55</v>
      </c>
      <c r="H143" s="95">
        <v>702452</v>
      </c>
      <c r="I143" s="89">
        <f t="shared" si="2"/>
        <v>702452</v>
      </c>
      <c r="J143" s="87" t="s">
        <v>34</v>
      </c>
      <c r="K143" s="87" t="s">
        <v>25</v>
      </c>
      <c r="L143" s="103" t="s">
        <v>282</v>
      </c>
    </row>
    <row r="144" spans="2:12" ht="45">
      <c r="B144" s="104">
        <v>72101507</v>
      </c>
      <c r="C144" s="18" t="s">
        <v>289</v>
      </c>
      <c r="D144" s="105">
        <v>42536</v>
      </c>
      <c r="E144" s="17" t="s">
        <v>98</v>
      </c>
      <c r="F144" s="17" t="s">
        <v>32</v>
      </c>
      <c r="G144" s="106" t="s">
        <v>55</v>
      </c>
      <c r="H144" s="49">
        <v>2757885</v>
      </c>
      <c r="I144" s="107">
        <f t="shared" si="2"/>
        <v>2757885</v>
      </c>
      <c r="J144" s="17" t="s">
        <v>34</v>
      </c>
      <c r="K144" s="17" t="s">
        <v>25</v>
      </c>
      <c r="L144" s="108" t="s">
        <v>290</v>
      </c>
    </row>
    <row r="145" spans="2:12" ht="45">
      <c r="B145" s="104">
        <v>72101511</v>
      </c>
      <c r="C145" s="18" t="s">
        <v>291</v>
      </c>
      <c r="D145" s="105">
        <v>42500</v>
      </c>
      <c r="E145" s="17" t="s">
        <v>98</v>
      </c>
      <c r="F145" s="17" t="s">
        <v>32</v>
      </c>
      <c r="G145" s="106" t="s">
        <v>55</v>
      </c>
      <c r="H145" s="49">
        <v>4686827</v>
      </c>
      <c r="I145" s="107">
        <f t="shared" si="2"/>
        <v>4686827</v>
      </c>
      <c r="J145" s="17" t="s">
        <v>34</v>
      </c>
      <c r="K145" s="17" t="s">
        <v>25</v>
      </c>
      <c r="L145" s="108" t="s">
        <v>290</v>
      </c>
    </row>
    <row r="146" spans="2:12" ht="45">
      <c r="B146" s="104">
        <v>73161515</v>
      </c>
      <c r="C146" s="18" t="s">
        <v>292</v>
      </c>
      <c r="D146" s="105">
        <v>42545</v>
      </c>
      <c r="E146" s="17" t="s">
        <v>98</v>
      </c>
      <c r="F146" s="17" t="s">
        <v>32</v>
      </c>
      <c r="G146" s="106" t="s">
        <v>55</v>
      </c>
      <c r="H146" s="49">
        <v>3885288</v>
      </c>
      <c r="I146" s="107">
        <f t="shared" si="2"/>
        <v>3885288</v>
      </c>
      <c r="J146" s="17" t="s">
        <v>34</v>
      </c>
      <c r="K146" s="17" t="s">
        <v>25</v>
      </c>
      <c r="L146" s="108" t="s">
        <v>290</v>
      </c>
    </row>
    <row r="147" spans="2:12" ht="45">
      <c r="B147" s="17">
        <v>72101507</v>
      </c>
      <c r="C147" s="18" t="s">
        <v>293</v>
      </c>
      <c r="D147" s="91" t="s">
        <v>78</v>
      </c>
      <c r="E147" s="17" t="s">
        <v>98</v>
      </c>
      <c r="F147" s="17" t="s">
        <v>32</v>
      </c>
      <c r="G147" s="106" t="s">
        <v>55</v>
      </c>
      <c r="H147" s="49">
        <v>1064000</v>
      </c>
      <c r="I147" s="107">
        <v>1064000</v>
      </c>
      <c r="J147" s="17" t="s">
        <v>34</v>
      </c>
      <c r="K147" s="17" t="s">
        <v>294</v>
      </c>
      <c r="L147" s="108" t="s">
        <v>290</v>
      </c>
    </row>
    <row r="148" spans="2:12" ht="60">
      <c r="B148" s="100">
        <v>72101509</v>
      </c>
      <c r="C148" s="93" t="s">
        <v>295</v>
      </c>
      <c r="D148" s="109" t="s">
        <v>68</v>
      </c>
      <c r="E148" s="87" t="s">
        <v>102</v>
      </c>
      <c r="F148" s="87" t="s">
        <v>32</v>
      </c>
      <c r="G148" s="88" t="s">
        <v>55</v>
      </c>
      <c r="H148" s="89">
        <v>1800000</v>
      </c>
      <c r="I148" s="89">
        <f t="shared" si="2"/>
        <v>1800000</v>
      </c>
      <c r="J148" s="87" t="s">
        <v>34</v>
      </c>
      <c r="K148" s="87" t="s">
        <v>25</v>
      </c>
      <c r="L148" s="103" t="s">
        <v>296</v>
      </c>
    </row>
    <row r="149" spans="2:12" ht="60">
      <c r="B149" s="110">
        <v>47121800</v>
      </c>
      <c r="C149" s="26" t="s">
        <v>297</v>
      </c>
      <c r="D149" s="111" t="s">
        <v>68</v>
      </c>
      <c r="E149" s="23" t="s">
        <v>102</v>
      </c>
      <c r="F149" s="87" t="s">
        <v>32</v>
      </c>
      <c r="G149" s="88" t="s">
        <v>55</v>
      </c>
      <c r="H149" s="89">
        <v>1000000</v>
      </c>
      <c r="I149" s="89">
        <f t="shared" si="2"/>
        <v>1000000</v>
      </c>
      <c r="J149" s="87" t="s">
        <v>34</v>
      </c>
      <c r="K149" s="87" t="s">
        <v>25</v>
      </c>
      <c r="L149" s="103" t="s">
        <v>296</v>
      </c>
    </row>
    <row r="150" spans="2:12" ht="60">
      <c r="B150" s="83" t="s">
        <v>298</v>
      </c>
      <c r="C150" s="93" t="s">
        <v>299</v>
      </c>
      <c r="D150" s="87" t="s">
        <v>74</v>
      </c>
      <c r="E150" s="87" t="s">
        <v>102</v>
      </c>
      <c r="F150" s="87" t="s">
        <v>32</v>
      </c>
      <c r="G150" s="88" t="s">
        <v>55</v>
      </c>
      <c r="H150" s="89">
        <v>10590000</v>
      </c>
      <c r="I150" s="89">
        <f t="shared" si="2"/>
        <v>10590000</v>
      </c>
      <c r="J150" s="87" t="s">
        <v>34</v>
      </c>
      <c r="K150" s="87" t="s">
        <v>25</v>
      </c>
      <c r="L150" s="103" t="s">
        <v>296</v>
      </c>
    </row>
    <row r="151" spans="2:12" ht="45">
      <c r="B151" s="87">
        <v>72103301</v>
      </c>
      <c r="C151" s="112" t="s">
        <v>300</v>
      </c>
      <c r="D151" s="87" t="s">
        <v>74</v>
      </c>
      <c r="E151" s="87" t="s">
        <v>301</v>
      </c>
      <c r="F151" s="87" t="s">
        <v>32</v>
      </c>
      <c r="G151" s="88" t="s">
        <v>55</v>
      </c>
      <c r="H151" s="95">
        <v>7783109</v>
      </c>
      <c r="I151" s="89">
        <f t="shared" si="2"/>
        <v>7783109</v>
      </c>
      <c r="J151" s="87" t="s">
        <v>34</v>
      </c>
      <c r="K151" s="87" t="s">
        <v>25</v>
      </c>
      <c r="L151" s="103" t="s">
        <v>302</v>
      </c>
    </row>
    <row r="152" spans="2:12" ht="45">
      <c r="B152" s="87">
        <v>55121907</v>
      </c>
      <c r="C152" s="112" t="s">
        <v>303</v>
      </c>
      <c r="D152" s="87" t="s">
        <v>78</v>
      </c>
      <c r="E152" s="87" t="s">
        <v>40</v>
      </c>
      <c r="F152" s="87" t="s">
        <v>32</v>
      </c>
      <c r="G152" s="88" t="s">
        <v>55</v>
      </c>
      <c r="H152" s="95">
        <v>4061891</v>
      </c>
      <c r="I152" s="89">
        <f t="shared" si="2"/>
        <v>4061891</v>
      </c>
      <c r="J152" s="87" t="s">
        <v>34</v>
      </c>
      <c r="K152" s="87" t="s">
        <v>25</v>
      </c>
      <c r="L152" s="103" t="s">
        <v>302</v>
      </c>
    </row>
    <row r="153" spans="2:12" ht="60">
      <c r="B153" s="87">
        <v>82121903</v>
      </c>
      <c r="C153" s="93" t="s">
        <v>304</v>
      </c>
      <c r="D153" s="92">
        <v>42461</v>
      </c>
      <c r="E153" s="87" t="s">
        <v>118</v>
      </c>
      <c r="F153" s="87" t="s">
        <v>32</v>
      </c>
      <c r="G153" s="88" t="s">
        <v>55</v>
      </c>
      <c r="H153" s="95">
        <v>6004535</v>
      </c>
      <c r="I153" s="89">
        <f t="shared" si="2"/>
        <v>6004535</v>
      </c>
      <c r="J153" s="87" t="s">
        <v>34</v>
      </c>
      <c r="K153" s="87" t="s">
        <v>294</v>
      </c>
      <c r="L153" s="103" t="s">
        <v>305</v>
      </c>
    </row>
    <row r="154" spans="2:12" ht="90">
      <c r="B154" s="87">
        <v>40101701</v>
      </c>
      <c r="C154" s="93" t="s">
        <v>306</v>
      </c>
      <c r="D154" s="92">
        <v>42430</v>
      </c>
      <c r="E154" s="87" t="s">
        <v>118</v>
      </c>
      <c r="F154" s="87" t="s">
        <v>32</v>
      </c>
      <c r="G154" s="88" t="s">
        <v>55</v>
      </c>
      <c r="H154" s="95">
        <v>5500000</v>
      </c>
      <c r="I154" s="89">
        <f t="shared" si="2"/>
        <v>5500000</v>
      </c>
      <c r="J154" s="87" t="s">
        <v>34</v>
      </c>
      <c r="K154" s="87" t="s">
        <v>294</v>
      </c>
      <c r="L154" s="103" t="s">
        <v>305</v>
      </c>
    </row>
    <row r="155" spans="2:12" ht="45">
      <c r="B155" s="87">
        <v>72101507</v>
      </c>
      <c r="C155" s="93" t="s">
        <v>307</v>
      </c>
      <c r="D155" s="92">
        <v>42461</v>
      </c>
      <c r="E155" s="87" t="s">
        <v>118</v>
      </c>
      <c r="F155" s="87" t="s">
        <v>32</v>
      </c>
      <c r="G155" s="88" t="s">
        <v>55</v>
      </c>
      <c r="H155" s="95">
        <v>6005465</v>
      </c>
      <c r="I155" s="89">
        <f t="shared" si="2"/>
        <v>6005465</v>
      </c>
      <c r="J155" s="87" t="s">
        <v>34</v>
      </c>
      <c r="K155" s="87" t="s">
        <v>294</v>
      </c>
      <c r="L155" s="103" t="s">
        <v>305</v>
      </c>
    </row>
    <row r="156" spans="2:12" ht="45">
      <c r="B156" s="87">
        <v>73152105</v>
      </c>
      <c r="C156" s="113" t="s">
        <v>308</v>
      </c>
      <c r="D156" s="92">
        <v>42517</v>
      </c>
      <c r="E156" s="87" t="s">
        <v>94</v>
      </c>
      <c r="F156" s="87" t="s">
        <v>32</v>
      </c>
      <c r="G156" s="88" t="s">
        <v>55</v>
      </c>
      <c r="H156" s="95">
        <v>3930000</v>
      </c>
      <c r="I156" s="89">
        <f t="shared" si="2"/>
        <v>3930000</v>
      </c>
      <c r="J156" s="87" t="s">
        <v>34</v>
      </c>
      <c r="K156" s="87" t="s">
        <v>294</v>
      </c>
      <c r="L156" s="103" t="s">
        <v>309</v>
      </c>
    </row>
    <row r="157" spans="2:12" ht="60">
      <c r="B157" s="87">
        <v>82121904</v>
      </c>
      <c r="C157" s="93" t="s">
        <v>310</v>
      </c>
      <c r="D157" s="92">
        <v>42527</v>
      </c>
      <c r="E157" s="87" t="s">
        <v>311</v>
      </c>
      <c r="F157" s="87" t="s">
        <v>32</v>
      </c>
      <c r="G157" s="88" t="s">
        <v>55</v>
      </c>
      <c r="H157" s="95">
        <v>5933894</v>
      </c>
      <c r="I157" s="89">
        <f t="shared" si="2"/>
        <v>5933894</v>
      </c>
      <c r="J157" s="87" t="s">
        <v>34</v>
      </c>
      <c r="K157" s="87" t="s">
        <v>294</v>
      </c>
      <c r="L157" s="103" t="s">
        <v>309</v>
      </c>
    </row>
    <row r="158" spans="2:12" ht="45">
      <c r="B158" s="87">
        <v>46171600</v>
      </c>
      <c r="C158" s="93" t="s">
        <v>312</v>
      </c>
      <c r="D158" s="92">
        <v>42517</v>
      </c>
      <c r="E158" s="87" t="s">
        <v>94</v>
      </c>
      <c r="F158" s="87" t="s">
        <v>32</v>
      </c>
      <c r="G158" s="88" t="s">
        <v>55</v>
      </c>
      <c r="H158" s="95">
        <v>1000000</v>
      </c>
      <c r="I158" s="89">
        <f t="shared" si="2"/>
        <v>1000000</v>
      </c>
      <c r="J158" s="87" t="s">
        <v>34</v>
      </c>
      <c r="K158" s="87" t="s">
        <v>294</v>
      </c>
      <c r="L158" s="103" t="s">
        <v>309</v>
      </c>
    </row>
    <row r="159" spans="2:12" ht="45">
      <c r="B159" s="87">
        <v>72101511</v>
      </c>
      <c r="C159" s="113" t="s">
        <v>313</v>
      </c>
      <c r="D159" s="92">
        <v>42524</v>
      </c>
      <c r="E159" s="87" t="s">
        <v>94</v>
      </c>
      <c r="F159" s="87" t="s">
        <v>32</v>
      </c>
      <c r="G159" s="88" t="s">
        <v>55</v>
      </c>
      <c r="H159" s="95">
        <v>1960000</v>
      </c>
      <c r="I159" s="89">
        <f t="shared" si="2"/>
        <v>1960000</v>
      </c>
      <c r="J159" s="87" t="s">
        <v>34</v>
      </c>
      <c r="K159" s="87" t="s">
        <v>294</v>
      </c>
      <c r="L159" s="103" t="s">
        <v>309</v>
      </c>
    </row>
    <row r="160" spans="2:12" ht="60">
      <c r="B160" s="87">
        <v>72154066</v>
      </c>
      <c r="C160" s="93" t="s">
        <v>314</v>
      </c>
      <c r="D160" s="92">
        <v>42524</v>
      </c>
      <c r="E160" s="87" t="s">
        <v>94</v>
      </c>
      <c r="F160" s="87" t="s">
        <v>32</v>
      </c>
      <c r="G160" s="88" t="s">
        <v>55</v>
      </c>
      <c r="H160" s="95">
        <v>4480000</v>
      </c>
      <c r="I160" s="89">
        <f t="shared" si="2"/>
        <v>4480000</v>
      </c>
      <c r="J160" s="87" t="s">
        <v>34</v>
      </c>
      <c r="K160" s="87" t="s">
        <v>294</v>
      </c>
      <c r="L160" s="103" t="s">
        <v>309</v>
      </c>
    </row>
    <row r="161" spans="2:12" ht="75">
      <c r="B161" s="87">
        <v>72101511</v>
      </c>
      <c r="C161" s="84" t="s">
        <v>315</v>
      </c>
      <c r="D161" s="92">
        <v>42513</v>
      </c>
      <c r="E161" s="87" t="s">
        <v>316</v>
      </c>
      <c r="F161" s="87" t="s">
        <v>32</v>
      </c>
      <c r="G161" s="88" t="s">
        <v>55</v>
      </c>
      <c r="H161" s="95">
        <v>6310470</v>
      </c>
      <c r="I161" s="89">
        <f t="shared" si="2"/>
        <v>6310470</v>
      </c>
      <c r="J161" s="87" t="s">
        <v>34</v>
      </c>
      <c r="K161" s="87" t="s">
        <v>294</v>
      </c>
      <c r="L161" s="103" t="s">
        <v>317</v>
      </c>
    </row>
    <row r="162" spans="2:12" ht="75">
      <c r="B162" s="87">
        <v>72101511</v>
      </c>
      <c r="C162" s="84" t="s">
        <v>318</v>
      </c>
      <c r="D162" s="92">
        <v>42415</v>
      </c>
      <c r="E162" s="87" t="s">
        <v>284</v>
      </c>
      <c r="F162" s="87" t="s">
        <v>32</v>
      </c>
      <c r="G162" s="88" t="s">
        <v>55</v>
      </c>
      <c r="H162" s="95">
        <v>1349005</v>
      </c>
      <c r="I162" s="89">
        <f t="shared" si="2"/>
        <v>1349005</v>
      </c>
      <c r="J162" s="87" t="s">
        <v>34</v>
      </c>
      <c r="K162" s="87" t="s">
        <v>294</v>
      </c>
      <c r="L162" s="103" t="s">
        <v>317</v>
      </c>
    </row>
    <row r="163" spans="2:12" ht="60">
      <c r="B163" s="87">
        <v>72101511</v>
      </c>
      <c r="C163" s="84" t="s">
        <v>319</v>
      </c>
      <c r="D163" s="92">
        <v>42415</v>
      </c>
      <c r="E163" s="87" t="s">
        <v>320</v>
      </c>
      <c r="F163" s="87" t="s">
        <v>32</v>
      </c>
      <c r="G163" s="88" t="s">
        <v>55</v>
      </c>
      <c r="H163" s="95">
        <v>3000000</v>
      </c>
      <c r="I163" s="89">
        <f t="shared" si="2"/>
        <v>3000000</v>
      </c>
      <c r="J163" s="87" t="s">
        <v>34</v>
      </c>
      <c r="K163" s="87" t="s">
        <v>294</v>
      </c>
      <c r="L163" s="103" t="s">
        <v>317</v>
      </c>
    </row>
    <row r="164" spans="2:12" ht="60">
      <c r="B164" s="87">
        <v>82121904</v>
      </c>
      <c r="C164" s="84" t="s">
        <v>321</v>
      </c>
      <c r="D164" s="92">
        <v>41687</v>
      </c>
      <c r="E164" s="87" t="s">
        <v>121</v>
      </c>
      <c r="F164" s="87" t="s">
        <v>32</v>
      </c>
      <c r="G164" s="88" t="s">
        <v>55</v>
      </c>
      <c r="H164" s="95">
        <v>5563025</v>
      </c>
      <c r="I164" s="89">
        <f t="shared" si="2"/>
        <v>5563025</v>
      </c>
      <c r="J164" s="87" t="s">
        <v>34</v>
      </c>
      <c r="K164" s="87" t="s">
        <v>294</v>
      </c>
      <c r="L164" s="103" t="s">
        <v>317</v>
      </c>
    </row>
    <row r="165" spans="2:12" ht="45">
      <c r="B165" s="100">
        <v>56121015</v>
      </c>
      <c r="C165" s="93" t="s">
        <v>322</v>
      </c>
      <c r="D165" s="114" t="s">
        <v>74</v>
      </c>
      <c r="E165" s="114" t="s">
        <v>118</v>
      </c>
      <c r="F165" s="87" t="s">
        <v>32</v>
      </c>
      <c r="G165" s="88" t="s">
        <v>55</v>
      </c>
      <c r="H165" s="115">
        <v>13500000</v>
      </c>
      <c r="I165" s="89">
        <f t="shared" si="2"/>
        <v>13500000</v>
      </c>
      <c r="J165" s="114" t="s">
        <v>34</v>
      </c>
      <c r="K165" s="114" t="s">
        <v>25</v>
      </c>
      <c r="L165" s="103" t="s">
        <v>323</v>
      </c>
    </row>
    <row r="166" spans="2:12" ht="45">
      <c r="B166" s="114">
        <v>93141808</v>
      </c>
      <c r="C166" s="93" t="s">
        <v>324</v>
      </c>
      <c r="D166" s="114" t="s">
        <v>74</v>
      </c>
      <c r="E166" s="114" t="s">
        <v>118</v>
      </c>
      <c r="F166" s="87" t="s">
        <v>32</v>
      </c>
      <c r="G166" s="88" t="s">
        <v>55</v>
      </c>
      <c r="H166" s="115">
        <v>5000000</v>
      </c>
      <c r="I166" s="89">
        <f t="shared" si="2"/>
        <v>5000000</v>
      </c>
      <c r="J166" s="114" t="s">
        <v>34</v>
      </c>
      <c r="K166" s="114" t="s">
        <v>25</v>
      </c>
      <c r="L166" s="103" t="s">
        <v>323</v>
      </c>
    </row>
    <row r="167" spans="2:12" ht="45">
      <c r="B167" s="100">
        <v>56111504</v>
      </c>
      <c r="C167" s="84" t="s">
        <v>325</v>
      </c>
      <c r="D167" s="114" t="s">
        <v>74</v>
      </c>
      <c r="E167" s="114" t="s">
        <v>118</v>
      </c>
      <c r="F167" s="87" t="s">
        <v>32</v>
      </c>
      <c r="G167" s="88" t="s">
        <v>55</v>
      </c>
      <c r="H167" s="115">
        <v>18588000</v>
      </c>
      <c r="I167" s="89">
        <f t="shared" si="2"/>
        <v>18588000</v>
      </c>
      <c r="J167" s="114" t="s">
        <v>34</v>
      </c>
      <c r="K167" s="114" t="s">
        <v>25</v>
      </c>
      <c r="L167" s="103" t="s">
        <v>323</v>
      </c>
    </row>
    <row r="168" spans="2:12" ht="45">
      <c r="B168" s="100">
        <v>46191601</v>
      </c>
      <c r="C168" s="93" t="s">
        <v>326</v>
      </c>
      <c r="D168" s="114" t="s">
        <v>74</v>
      </c>
      <c r="E168" s="114" t="s">
        <v>118</v>
      </c>
      <c r="F168" s="87" t="s">
        <v>32</v>
      </c>
      <c r="G168" s="88" t="s">
        <v>55</v>
      </c>
      <c r="H168" s="115">
        <v>700000</v>
      </c>
      <c r="I168" s="89">
        <f t="shared" si="2"/>
        <v>700000</v>
      </c>
      <c r="J168" s="114" t="s">
        <v>34</v>
      </c>
      <c r="K168" s="114" t="s">
        <v>25</v>
      </c>
      <c r="L168" s="103" t="s">
        <v>323</v>
      </c>
    </row>
    <row r="169" spans="2:12" ht="45">
      <c r="B169" s="100">
        <v>72154065</v>
      </c>
      <c r="C169" s="93" t="s">
        <v>327</v>
      </c>
      <c r="D169" s="114" t="s">
        <v>74</v>
      </c>
      <c r="E169" s="114" t="s">
        <v>118</v>
      </c>
      <c r="F169" s="87" t="s">
        <v>32</v>
      </c>
      <c r="G169" s="88" t="s">
        <v>55</v>
      </c>
      <c r="H169" s="115">
        <v>1000000</v>
      </c>
      <c r="I169" s="89">
        <f t="shared" si="2"/>
        <v>1000000</v>
      </c>
      <c r="J169" s="114" t="s">
        <v>34</v>
      </c>
      <c r="K169" s="114" t="s">
        <v>25</v>
      </c>
      <c r="L169" s="103" t="s">
        <v>323</v>
      </c>
    </row>
    <row r="170" spans="2:12" ht="60">
      <c r="B170" s="50">
        <v>30171500</v>
      </c>
      <c r="C170" s="84" t="s">
        <v>328</v>
      </c>
      <c r="D170" s="114" t="s">
        <v>74</v>
      </c>
      <c r="E170" s="114" t="s">
        <v>118</v>
      </c>
      <c r="F170" s="87" t="s">
        <v>32</v>
      </c>
      <c r="G170" s="88" t="s">
        <v>55</v>
      </c>
      <c r="H170" s="116">
        <v>2000000</v>
      </c>
      <c r="I170" s="89">
        <f t="shared" si="2"/>
        <v>2000000</v>
      </c>
      <c r="J170" s="114" t="s">
        <v>34</v>
      </c>
      <c r="K170" s="114" t="s">
        <v>25</v>
      </c>
      <c r="L170" s="103" t="s">
        <v>323</v>
      </c>
    </row>
    <row r="171" spans="2:12" ht="45">
      <c r="B171" s="87">
        <v>40101604</v>
      </c>
      <c r="C171" s="93" t="s">
        <v>329</v>
      </c>
      <c r="D171" s="87" t="s">
        <v>39</v>
      </c>
      <c r="E171" s="87" t="s">
        <v>98</v>
      </c>
      <c r="F171" s="87" t="s">
        <v>32</v>
      </c>
      <c r="G171" s="88" t="s">
        <v>55</v>
      </c>
      <c r="H171" s="95">
        <v>3300000</v>
      </c>
      <c r="I171" s="89">
        <f t="shared" si="2"/>
        <v>3300000</v>
      </c>
      <c r="J171" s="114" t="s">
        <v>34</v>
      </c>
      <c r="K171" s="114" t="s">
        <v>25</v>
      </c>
      <c r="L171" s="117" t="s">
        <v>330</v>
      </c>
    </row>
    <row r="172" spans="2:12" ht="45">
      <c r="B172" s="87">
        <v>48101909</v>
      </c>
      <c r="C172" s="93" t="s">
        <v>331</v>
      </c>
      <c r="D172" s="87" t="s">
        <v>39</v>
      </c>
      <c r="E172" s="87" t="s">
        <v>98</v>
      </c>
      <c r="F172" s="87" t="s">
        <v>32</v>
      </c>
      <c r="G172" s="88" t="s">
        <v>55</v>
      </c>
      <c r="H172" s="95">
        <v>5650000</v>
      </c>
      <c r="I172" s="89">
        <f aca="true" t="shared" si="3" ref="I172:I235">+H172</f>
        <v>5650000</v>
      </c>
      <c r="J172" s="114" t="s">
        <v>34</v>
      </c>
      <c r="K172" s="114" t="s">
        <v>25</v>
      </c>
      <c r="L172" s="117" t="s">
        <v>330</v>
      </c>
    </row>
    <row r="173" spans="2:12" ht="45">
      <c r="B173" s="87">
        <v>82121701</v>
      </c>
      <c r="C173" s="93" t="s">
        <v>332</v>
      </c>
      <c r="D173" s="87" t="s">
        <v>74</v>
      </c>
      <c r="E173" s="87" t="s">
        <v>41</v>
      </c>
      <c r="F173" s="87" t="s">
        <v>32</v>
      </c>
      <c r="G173" s="88" t="s">
        <v>55</v>
      </c>
      <c r="H173" s="95">
        <v>20000000</v>
      </c>
      <c r="I173" s="89">
        <f t="shared" si="3"/>
        <v>20000000</v>
      </c>
      <c r="J173" s="114" t="s">
        <v>34</v>
      </c>
      <c r="K173" s="114" t="s">
        <v>25</v>
      </c>
      <c r="L173" s="117" t="s">
        <v>330</v>
      </c>
    </row>
    <row r="174" spans="2:12" ht="45">
      <c r="B174" s="87">
        <v>55121715</v>
      </c>
      <c r="C174" s="93" t="s">
        <v>333</v>
      </c>
      <c r="D174" s="87" t="s">
        <v>78</v>
      </c>
      <c r="E174" s="87" t="s">
        <v>98</v>
      </c>
      <c r="F174" s="87" t="s">
        <v>32</v>
      </c>
      <c r="G174" s="88" t="s">
        <v>55</v>
      </c>
      <c r="H174" s="95">
        <v>3364000</v>
      </c>
      <c r="I174" s="89">
        <f t="shared" si="3"/>
        <v>3364000</v>
      </c>
      <c r="J174" s="114" t="s">
        <v>34</v>
      </c>
      <c r="K174" s="114" t="s">
        <v>25</v>
      </c>
      <c r="L174" s="117" t="s">
        <v>330</v>
      </c>
    </row>
    <row r="175" spans="2:12" ht="45">
      <c r="B175" s="87">
        <v>24112407</v>
      </c>
      <c r="C175" s="93" t="s">
        <v>334</v>
      </c>
      <c r="D175" s="87" t="s">
        <v>78</v>
      </c>
      <c r="E175" s="87" t="s">
        <v>98</v>
      </c>
      <c r="F175" s="87" t="s">
        <v>32</v>
      </c>
      <c r="G175" s="88" t="s">
        <v>55</v>
      </c>
      <c r="H175" s="95">
        <v>1890780</v>
      </c>
      <c r="I175" s="89">
        <f t="shared" si="3"/>
        <v>1890780</v>
      </c>
      <c r="J175" s="114" t="s">
        <v>34</v>
      </c>
      <c r="K175" s="114" t="s">
        <v>25</v>
      </c>
      <c r="L175" s="117" t="s">
        <v>330</v>
      </c>
    </row>
    <row r="176" spans="2:12" ht="45">
      <c r="B176" s="50">
        <v>30171500</v>
      </c>
      <c r="C176" s="93" t="s">
        <v>335</v>
      </c>
      <c r="D176" s="87" t="s">
        <v>78</v>
      </c>
      <c r="E176" s="87" t="s">
        <v>98</v>
      </c>
      <c r="F176" s="87" t="s">
        <v>32</v>
      </c>
      <c r="G176" s="88" t="s">
        <v>55</v>
      </c>
      <c r="H176" s="95">
        <v>5782716</v>
      </c>
      <c r="I176" s="89">
        <f t="shared" si="3"/>
        <v>5782716</v>
      </c>
      <c r="J176" s="114" t="s">
        <v>34</v>
      </c>
      <c r="K176" s="114" t="s">
        <v>25</v>
      </c>
      <c r="L176" s="117" t="s">
        <v>330</v>
      </c>
    </row>
    <row r="177" spans="2:12" ht="45">
      <c r="B177" s="87">
        <v>55121706</v>
      </c>
      <c r="C177" s="93" t="s">
        <v>336</v>
      </c>
      <c r="D177" s="87" t="s">
        <v>78</v>
      </c>
      <c r="E177" s="87" t="s">
        <v>98</v>
      </c>
      <c r="F177" s="87" t="s">
        <v>32</v>
      </c>
      <c r="G177" s="88" t="s">
        <v>55</v>
      </c>
      <c r="H177" s="95">
        <v>8000000</v>
      </c>
      <c r="I177" s="89">
        <f t="shared" si="3"/>
        <v>8000000</v>
      </c>
      <c r="J177" s="114" t="s">
        <v>34</v>
      </c>
      <c r="K177" s="114" t="s">
        <v>25</v>
      </c>
      <c r="L177" s="117" t="s">
        <v>330</v>
      </c>
    </row>
    <row r="178" spans="2:12" ht="45">
      <c r="B178" s="87">
        <v>72101511</v>
      </c>
      <c r="C178" s="93" t="s">
        <v>337</v>
      </c>
      <c r="D178" s="87" t="s">
        <v>78</v>
      </c>
      <c r="E178" s="87" t="s">
        <v>98</v>
      </c>
      <c r="F178" s="87" t="s">
        <v>32</v>
      </c>
      <c r="G178" s="88" t="s">
        <v>55</v>
      </c>
      <c r="H178" s="95">
        <v>2000000</v>
      </c>
      <c r="I178" s="89">
        <f t="shared" si="3"/>
        <v>2000000</v>
      </c>
      <c r="J178" s="114" t="s">
        <v>34</v>
      </c>
      <c r="K178" s="114" t="s">
        <v>25</v>
      </c>
      <c r="L178" s="117" t="s">
        <v>330</v>
      </c>
    </row>
    <row r="179" spans="2:12" ht="45">
      <c r="B179" s="50">
        <v>30171500</v>
      </c>
      <c r="C179" s="93" t="s">
        <v>338</v>
      </c>
      <c r="D179" s="87" t="s">
        <v>189</v>
      </c>
      <c r="E179" s="87" t="s">
        <v>98</v>
      </c>
      <c r="F179" s="87" t="s">
        <v>32</v>
      </c>
      <c r="G179" s="88" t="s">
        <v>55</v>
      </c>
      <c r="H179" s="95">
        <v>5387436</v>
      </c>
      <c r="I179" s="89">
        <f t="shared" si="3"/>
        <v>5387436</v>
      </c>
      <c r="J179" s="114" t="s">
        <v>34</v>
      </c>
      <c r="K179" s="114" t="s">
        <v>25</v>
      </c>
      <c r="L179" s="117" t="s">
        <v>330</v>
      </c>
    </row>
    <row r="180" spans="2:12" ht="45">
      <c r="B180" s="87">
        <v>72101516</v>
      </c>
      <c r="C180" s="93" t="s">
        <v>339</v>
      </c>
      <c r="D180" s="87" t="s">
        <v>194</v>
      </c>
      <c r="E180" s="87" t="s">
        <v>98</v>
      </c>
      <c r="F180" s="87" t="s">
        <v>32</v>
      </c>
      <c r="G180" s="88" t="s">
        <v>55</v>
      </c>
      <c r="H180" s="95">
        <v>5000000</v>
      </c>
      <c r="I180" s="89">
        <f t="shared" si="3"/>
        <v>5000000</v>
      </c>
      <c r="J180" s="114" t="s">
        <v>34</v>
      </c>
      <c r="K180" s="114" t="s">
        <v>25</v>
      </c>
      <c r="L180" s="117" t="s">
        <v>330</v>
      </c>
    </row>
    <row r="181" spans="2:12" ht="45">
      <c r="B181" s="87">
        <v>72101507</v>
      </c>
      <c r="C181" s="93" t="s">
        <v>340</v>
      </c>
      <c r="D181" s="87" t="s">
        <v>341</v>
      </c>
      <c r="E181" s="87" t="s">
        <v>40</v>
      </c>
      <c r="F181" s="87" t="s">
        <v>32</v>
      </c>
      <c r="G181" s="88" t="s">
        <v>55</v>
      </c>
      <c r="H181" s="95">
        <v>8240000</v>
      </c>
      <c r="I181" s="89">
        <f t="shared" si="3"/>
        <v>8240000</v>
      </c>
      <c r="J181" s="114" t="s">
        <v>34</v>
      </c>
      <c r="K181" s="114" t="s">
        <v>25</v>
      </c>
      <c r="L181" s="93" t="s">
        <v>342</v>
      </c>
    </row>
    <row r="182" spans="2:12" ht="60">
      <c r="B182" s="87">
        <v>82121903</v>
      </c>
      <c r="C182" s="84" t="s">
        <v>343</v>
      </c>
      <c r="D182" s="92">
        <v>42475</v>
      </c>
      <c r="E182" s="87" t="s">
        <v>121</v>
      </c>
      <c r="F182" s="87" t="s">
        <v>32</v>
      </c>
      <c r="G182" s="88" t="s">
        <v>55</v>
      </c>
      <c r="H182" s="95">
        <v>3814646</v>
      </c>
      <c r="I182" s="89">
        <f t="shared" si="3"/>
        <v>3814646</v>
      </c>
      <c r="J182" s="114" t="s">
        <v>34</v>
      </c>
      <c r="K182" s="114" t="s">
        <v>25</v>
      </c>
      <c r="L182" s="93" t="s">
        <v>344</v>
      </c>
    </row>
    <row r="183" spans="2:12" ht="60">
      <c r="B183" s="50">
        <v>30171500</v>
      </c>
      <c r="C183" s="84" t="s">
        <v>345</v>
      </c>
      <c r="D183" s="92">
        <v>42505</v>
      </c>
      <c r="E183" s="87" t="s">
        <v>121</v>
      </c>
      <c r="F183" s="87" t="s">
        <v>32</v>
      </c>
      <c r="G183" s="88" t="s">
        <v>55</v>
      </c>
      <c r="H183" s="95">
        <v>3809354</v>
      </c>
      <c r="I183" s="89">
        <f t="shared" si="3"/>
        <v>3809354</v>
      </c>
      <c r="J183" s="114" t="s">
        <v>34</v>
      </c>
      <c r="K183" s="114" t="s">
        <v>25</v>
      </c>
      <c r="L183" s="93" t="s">
        <v>344</v>
      </c>
    </row>
    <row r="184" spans="2:12" ht="75">
      <c r="B184" s="87">
        <v>72101511</v>
      </c>
      <c r="C184" s="84" t="s">
        <v>346</v>
      </c>
      <c r="D184" s="92">
        <v>42475</v>
      </c>
      <c r="E184" s="87" t="s">
        <v>121</v>
      </c>
      <c r="F184" s="87" t="s">
        <v>32</v>
      </c>
      <c r="G184" s="88" t="s">
        <v>55</v>
      </c>
      <c r="H184" s="95">
        <v>3500000</v>
      </c>
      <c r="I184" s="89">
        <f t="shared" si="3"/>
        <v>3500000</v>
      </c>
      <c r="J184" s="114" t="s">
        <v>34</v>
      </c>
      <c r="K184" s="114" t="s">
        <v>25</v>
      </c>
      <c r="L184" s="93" t="s">
        <v>344</v>
      </c>
    </row>
    <row r="185" spans="2:12" ht="45">
      <c r="B185" s="87" t="s">
        <v>347</v>
      </c>
      <c r="C185" s="84" t="s">
        <v>348</v>
      </c>
      <c r="D185" s="87" t="s">
        <v>349</v>
      </c>
      <c r="E185" s="87" t="s">
        <v>350</v>
      </c>
      <c r="F185" s="87" t="s">
        <v>32</v>
      </c>
      <c r="G185" s="88" t="s">
        <v>55</v>
      </c>
      <c r="H185" s="95">
        <v>6414336</v>
      </c>
      <c r="I185" s="89">
        <f t="shared" si="3"/>
        <v>6414336</v>
      </c>
      <c r="J185" s="114" t="s">
        <v>34</v>
      </c>
      <c r="K185" s="114" t="s">
        <v>25</v>
      </c>
      <c r="L185" s="93" t="s">
        <v>351</v>
      </c>
    </row>
    <row r="186" spans="2:12" ht="45">
      <c r="B186" s="87">
        <v>46191613</v>
      </c>
      <c r="C186" s="84" t="s">
        <v>352</v>
      </c>
      <c r="D186" s="87" t="s">
        <v>78</v>
      </c>
      <c r="E186" s="87" t="s">
        <v>350</v>
      </c>
      <c r="F186" s="87" t="s">
        <v>32</v>
      </c>
      <c r="G186" s="88" t="s">
        <v>55</v>
      </c>
      <c r="H186" s="95">
        <v>1000000</v>
      </c>
      <c r="I186" s="89">
        <f t="shared" si="3"/>
        <v>1000000</v>
      </c>
      <c r="J186" s="114" t="s">
        <v>34</v>
      </c>
      <c r="K186" s="114" t="s">
        <v>25</v>
      </c>
      <c r="L186" s="93" t="s">
        <v>351</v>
      </c>
    </row>
    <row r="187" spans="2:12" ht="45">
      <c r="B187" s="87">
        <v>82121904</v>
      </c>
      <c r="C187" s="84" t="s">
        <v>353</v>
      </c>
      <c r="D187" s="87" t="s">
        <v>74</v>
      </c>
      <c r="E187" s="87" t="s">
        <v>350</v>
      </c>
      <c r="F187" s="87" t="s">
        <v>32</v>
      </c>
      <c r="G187" s="88" t="s">
        <v>55</v>
      </c>
      <c r="H187" s="95">
        <v>825664</v>
      </c>
      <c r="I187" s="89">
        <f t="shared" si="3"/>
        <v>825664</v>
      </c>
      <c r="J187" s="114" t="s">
        <v>34</v>
      </c>
      <c r="K187" s="114" t="s">
        <v>25</v>
      </c>
      <c r="L187" s="93" t="s">
        <v>351</v>
      </c>
    </row>
    <row r="188" spans="2:12" ht="75">
      <c r="B188" s="87">
        <v>40101701</v>
      </c>
      <c r="C188" s="84" t="s">
        <v>354</v>
      </c>
      <c r="D188" s="118" t="s">
        <v>355</v>
      </c>
      <c r="E188" s="87" t="s">
        <v>356</v>
      </c>
      <c r="F188" s="87" t="s">
        <v>32</v>
      </c>
      <c r="G188" s="88" t="s">
        <v>55</v>
      </c>
      <c r="H188" s="89">
        <v>5700000</v>
      </c>
      <c r="I188" s="89">
        <f t="shared" si="3"/>
        <v>5700000</v>
      </c>
      <c r="J188" s="114" t="s">
        <v>34</v>
      </c>
      <c r="K188" s="114" t="s">
        <v>25</v>
      </c>
      <c r="L188" s="93" t="s">
        <v>357</v>
      </c>
    </row>
    <row r="189" spans="2:12" ht="45">
      <c r="B189" s="100">
        <v>56101703</v>
      </c>
      <c r="C189" s="84" t="s">
        <v>358</v>
      </c>
      <c r="D189" s="118" t="s">
        <v>355</v>
      </c>
      <c r="E189" s="87" t="s">
        <v>359</v>
      </c>
      <c r="F189" s="87" t="s">
        <v>32</v>
      </c>
      <c r="G189" s="88" t="s">
        <v>55</v>
      </c>
      <c r="H189" s="89">
        <v>8512633</v>
      </c>
      <c r="I189" s="89">
        <f t="shared" si="3"/>
        <v>8512633</v>
      </c>
      <c r="J189" s="114" t="s">
        <v>34</v>
      </c>
      <c r="K189" s="114" t="s">
        <v>25</v>
      </c>
      <c r="L189" s="93" t="s">
        <v>357</v>
      </c>
    </row>
    <row r="190" spans="2:12" ht="45">
      <c r="B190" s="87">
        <v>55121907</v>
      </c>
      <c r="C190" s="84" t="s">
        <v>360</v>
      </c>
      <c r="D190" s="118" t="s">
        <v>361</v>
      </c>
      <c r="E190" s="87" t="s">
        <v>362</v>
      </c>
      <c r="F190" s="87" t="s">
        <v>32</v>
      </c>
      <c r="G190" s="88" t="s">
        <v>55</v>
      </c>
      <c r="H190" s="89">
        <v>491500</v>
      </c>
      <c r="I190" s="89">
        <f t="shared" si="3"/>
        <v>491500</v>
      </c>
      <c r="J190" s="114" t="s">
        <v>34</v>
      </c>
      <c r="K190" s="114" t="s">
        <v>25</v>
      </c>
      <c r="L190" s="93" t="s">
        <v>357</v>
      </c>
    </row>
    <row r="191" spans="2:12" ht="45">
      <c r="B191" s="87">
        <v>44103503</v>
      </c>
      <c r="C191" s="84" t="s">
        <v>363</v>
      </c>
      <c r="D191" s="118" t="s">
        <v>361</v>
      </c>
      <c r="E191" s="87" t="s">
        <v>364</v>
      </c>
      <c r="F191" s="87" t="s">
        <v>32</v>
      </c>
      <c r="G191" s="88" t="s">
        <v>55</v>
      </c>
      <c r="H191" s="89">
        <v>5425867</v>
      </c>
      <c r="I191" s="89">
        <f t="shared" si="3"/>
        <v>5425867</v>
      </c>
      <c r="J191" s="114" t="s">
        <v>34</v>
      </c>
      <c r="K191" s="114" t="s">
        <v>25</v>
      </c>
      <c r="L191" s="93" t="s">
        <v>357</v>
      </c>
    </row>
    <row r="192" spans="2:12" ht="45">
      <c r="B192" s="87">
        <v>44103503</v>
      </c>
      <c r="C192" s="84" t="s">
        <v>365</v>
      </c>
      <c r="D192" s="118" t="s">
        <v>366</v>
      </c>
      <c r="E192" s="87" t="s">
        <v>364</v>
      </c>
      <c r="F192" s="87" t="s">
        <v>32</v>
      </c>
      <c r="G192" s="88" t="s">
        <v>55</v>
      </c>
      <c r="H192" s="89">
        <v>1500000</v>
      </c>
      <c r="I192" s="89">
        <f t="shared" si="3"/>
        <v>1500000</v>
      </c>
      <c r="J192" s="114" t="s">
        <v>34</v>
      </c>
      <c r="K192" s="114" t="s">
        <v>25</v>
      </c>
      <c r="L192" s="93" t="s">
        <v>357</v>
      </c>
    </row>
    <row r="193" spans="2:12" ht="75">
      <c r="B193" s="87">
        <v>72101511</v>
      </c>
      <c r="C193" s="93" t="s">
        <v>367</v>
      </c>
      <c r="D193" s="87" t="s">
        <v>68</v>
      </c>
      <c r="E193" s="87" t="s">
        <v>62</v>
      </c>
      <c r="F193" s="87" t="s">
        <v>32</v>
      </c>
      <c r="G193" s="88" t="s">
        <v>55</v>
      </c>
      <c r="H193" s="95">
        <v>5400000</v>
      </c>
      <c r="I193" s="89">
        <f t="shared" si="3"/>
        <v>5400000</v>
      </c>
      <c r="J193" s="114" t="s">
        <v>34</v>
      </c>
      <c r="K193" s="114" t="s">
        <v>25</v>
      </c>
      <c r="L193" s="93" t="s">
        <v>368</v>
      </c>
    </row>
    <row r="194" spans="2:12" ht="45">
      <c r="B194" s="87">
        <v>72101516</v>
      </c>
      <c r="C194" s="93" t="s">
        <v>369</v>
      </c>
      <c r="D194" s="87" t="s">
        <v>78</v>
      </c>
      <c r="E194" s="87" t="s">
        <v>118</v>
      </c>
      <c r="F194" s="87" t="s">
        <v>32</v>
      </c>
      <c r="G194" s="88" t="s">
        <v>55</v>
      </c>
      <c r="H194" s="95">
        <v>6430720</v>
      </c>
      <c r="I194" s="89">
        <f t="shared" si="3"/>
        <v>6430720</v>
      </c>
      <c r="J194" s="114" t="s">
        <v>34</v>
      </c>
      <c r="K194" s="114" t="s">
        <v>25</v>
      </c>
      <c r="L194" s="93" t="s">
        <v>368</v>
      </c>
    </row>
    <row r="195" spans="2:12" ht="45">
      <c r="B195" s="87">
        <v>82121903</v>
      </c>
      <c r="C195" s="93" t="s">
        <v>370</v>
      </c>
      <c r="D195" s="87" t="s">
        <v>78</v>
      </c>
      <c r="E195" s="87" t="s">
        <v>118</v>
      </c>
      <c r="F195" s="87" t="s">
        <v>32</v>
      </c>
      <c r="G195" s="88" t="s">
        <v>55</v>
      </c>
      <c r="H195" s="95">
        <v>6171000</v>
      </c>
      <c r="I195" s="89">
        <f t="shared" si="3"/>
        <v>6171000</v>
      </c>
      <c r="J195" s="114" t="s">
        <v>34</v>
      </c>
      <c r="K195" s="114" t="s">
        <v>25</v>
      </c>
      <c r="L195" s="93" t="s">
        <v>368</v>
      </c>
    </row>
    <row r="196" spans="2:12" ht="75">
      <c r="B196" s="87">
        <v>72102900</v>
      </c>
      <c r="C196" s="93" t="s">
        <v>371</v>
      </c>
      <c r="D196" s="87" t="s">
        <v>78</v>
      </c>
      <c r="E196" s="87" t="s">
        <v>118</v>
      </c>
      <c r="F196" s="87" t="s">
        <v>32</v>
      </c>
      <c r="G196" s="88" t="s">
        <v>55</v>
      </c>
      <c r="H196" s="95">
        <v>5000000</v>
      </c>
      <c r="I196" s="89">
        <f t="shared" si="3"/>
        <v>5000000</v>
      </c>
      <c r="J196" s="114" t="s">
        <v>34</v>
      </c>
      <c r="K196" s="114" t="s">
        <v>25</v>
      </c>
      <c r="L196" s="93" t="s">
        <v>368</v>
      </c>
    </row>
    <row r="197" spans="2:12" ht="135">
      <c r="B197" s="87" t="s">
        <v>372</v>
      </c>
      <c r="C197" s="93" t="s">
        <v>373</v>
      </c>
      <c r="D197" s="87" t="s">
        <v>281</v>
      </c>
      <c r="E197" s="87" t="s">
        <v>40</v>
      </c>
      <c r="F197" s="87" t="s">
        <v>32</v>
      </c>
      <c r="G197" s="88" t="s">
        <v>55</v>
      </c>
      <c r="H197" s="95">
        <v>7000000</v>
      </c>
      <c r="I197" s="89">
        <f t="shared" si="3"/>
        <v>7000000</v>
      </c>
      <c r="J197" s="114" t="s">
        <v>34</v>
      </c>
      <c r="K197" s="114" t="s">
        <v>25</v>
      </c>
      <c r="L197" s="93" t="s">
        <v>374</v>
      </c>
    </row>
    <row r="198" spans="2:12" ht="60">
      <c r="B198" s="87">
        <v>72101516</v>
      </c>
      <c r="C198" s="93" t="s">
        <v>375</v>
      </c>
      <c r="D198" s="87" t="s">
        <v>281</v>
      </c>
      <c r="E198" s="87" t="s">
        <v>98</v>
      </c>
      <c r="F198" s="87" t="s">
        <v>32</v>
      </c>
      <c r="G198" s="88" t="s">
        <v>55</v>
      </c>
      <c r="H198" s="95">
        <v>4505465</v>
      </c>
      <c r="I198" s="89">
        <f t="shared" si="3"/>
        <v>4505465</v>
      </c>
      <c r="J198" s="114" t="s">
        <v>34</v>
      </c>
      <c r="K198" s="114" t="s">
        <v>25</v>
      </c>
      <c r="L198" s="93" t="s">
        <v>374</v>
      </c>
    </row>
    <row r="199" spans="2:12" ht="75">
      <c r="B199" s="87" t="s">
        <v>376</v>
      </c>
      <c r="C199" s="93" t="s">
        <v>377</v>
      </c>
      <c r="D199" s="87" t="s">
        <v>256</v>
      </c>
      <c r="E199" s="87" t="s">
        <v>98</v>
      </c>
      <c r="F199" s="87" t="s">
        <v>32</v>
      </c>
      <c r="G199" s="88" t="s">
        <v>55</v>
      </c>
      <c r="H199" s="95">
        <v>4000000</v>
      </c>
      <c r="I199" s="89">
        <f t="shared" si="3"/>
        <v>4000000</v>
      </c>
      <c r="J199" s="114" t="s">
        <v>34</v>
      </c>
      <c r="K199" s="114" t="s">
        <v>25</v>
      </c>
      <c r="L199" s="93" t="s">
        <v>374</v>
      </c>
    </row>
    <row r="200" spans="2:12" ht="45">
      <c r="B200" s="87">
        <v>82121900</v>
      </c>
      <c r="C200" s="93" t="s">
        <v>378</v>
      </c>
      <c r="D200" s="87" t="s">
        <v>341</v>
      </c>
      <c r="E200" s="87" t="s">
        <v>40</v>
      </c>
      <c r="F200" s="87" t="s">
        <v>32</v>
      </c>
      <c r="G200" s="88" t="s">
        <v>55</v>
      </c>
      <c r="H200" s="95">
        <v>2004535</v>
      </c>
      <c r="I200" s="89">
        <f t="shared" si="3"/>
        <v>2004535</v>
      </c>
      <c r="J200" s="114" t="s">
        <v>34</v>
      </c>
      <c r="K200" s="114" t="s">
        <v>25</v>
      </c>
      <c r="L200" s="93" t="s">
        <v>374</v>
      </c>
    </row>
    <row r="201" spans="2:12" ht="45">
      <c r="B201" s="87">
        <v>72154066</v>
      </c>
      <c r="C201" s="93" t="s">
        <v>379</v>
      </c>
      <c r="D201" s="87" t="s">
        <v>68</v>
      </c>
      <c r="E201" s="87" t="s">
        <v>98</v>
      </c>
      <c r="F201" s="87" t="s">
        <v>32</v>
      </c>
      <c r="G201" s="88" t="s">
        <v>55</v>
      </c>
      <c r="H201" s="95">
        <v>1475089</v>
      </c>
      <c r="I201" s="89">
        <f t="shared" si="3"/>
        <v>1475089</v>
      </c>
      <c r="J201" s="114" t="s">
        <v>34</v>
      </c>
      <c r="K201" s="114" t="s">
        <v>25</v>
      </c>
      <c r="L201" s="93" t="s">
        <v>380</v>
      </c>
    </row>
    <row r="202" spans="2:12" ht="45">
      <c r="B202" s="87">
        <v>72152302</v>
      </c>
      <c r="C202" s="112" t="s">
        <v>381</v>
      </c>
      <c r="D202" s="87" t="s">
        <v>68</v>
      </c>
      <c r="E202" s="87" t="s">
        <v>98</v>
      </c>
      <c r="F202" s="87" t="s">
        <v>32</v>
      </c>
      <c r="G202" s="88" t="s">
        <v>55</v>
      </c>
      <c r="H202" s="95">
        <v>4000000</v>
      </c>
      <c r="I202" s="89">
        <f t="shared" si="3"/>
        <v>4000000</v>
      </c>
      <c r="J202" s="114" t="s">
        <v>34</v>
      </c>
      <c r="K202" s="114" t="s">
        <v>25</v>
      </c>
      <c r="L202" s="93" t="s">
        <v>380</v>
      </c>
    </row>
    <row r="203" spans="2:12" ht="45">
      <c r="B203" s="87">
        <v>72101507</v>
      </c>
      <c r="C203" s="93" t="s">
        <v>382</v>
      </c>
      <c r="D203" s="87" t="s">
        <v>68</v>
      </c>
      <c r="E203" s="87" t="s">
        <v>233</v>
      </c>
      <c r="F203" s="87" t="s">
        <v>32</v>
      </c>
      <c r="G203" s="88" t="s">
        <v>55</v>
      </c>
      <c r="H203" s="95">
        <v>2000000</v>
      </c>
      <c r="I203" s="89">
        <f t="shared" si="3"/>
        <v>2000000</v>
      </c>
      <c r="J203" s="114" t="s">
        <v>34</v>
      </c>
      <c r="K203" s="114" t="s">
        <v>25</v>
      </c>
      <c r="L203" s="93" t="s">
        <v>380</v>
      </c>
    </row>
    <row r="204" spans="2:12" ht="45">
      <c r="B204" s="87">
        <v>72101508</v>
      </c>
      <c r="C204" s="93" t="s">
        <v>383</v>
      </c>
      <c r="D204" s="87" t="s">
        <v>68</v>
      </c>
      <c r="E204" s="87" t="s">
        <v>384</v>
      </c>
      <c r="F204" s="87" t="s">
        <v>32</v>
      </c>
      <c r="G204" s="88" t="s">
        <v>55</v>
      </c>
      <c r="H204" s="95">
        <v>1500000</v>
      </c>
      <c r="I204" s="89">
        <f t="shared" si="3"/>
        <v>1500000</v>
      </c>
      <c r="J204" s="114" t="s">
        <v>34</v>
      </c>
      <c r="K204" s="114" t="s">
        <v>25</v>
      </c>
      <c r="L204" s="93" t="s">
        <v>380</v>
      </c>
    </row>
    <row r="205" spans="2:12" ht="45">
      <c r="B205" s="87">
        <v>72101516</v>
      </c>
      <c r="C205" s="93" t="s">
        <v>385</v>
      </c>
      <c r="D205" s="87" t="s">
        <v>386</v>
      </c>
      <c r="E205" s="87" t="s">
        <v>384</v>
      </c>
      <c r="F205" s="87" t="s">
        <v>32</v>
      </c>
      <c r="G205" s="88" t="s">
        <v>55</v>
      </c>
      <c r="H205" s="95">
        <v>500000</v>
      </c>
      <c r="I205" s="89">
        <f t="shared" si="3"/>
        <v>500000</v>
      </c>
      <c r="J205" s="114" t="s">
        <v>34</v>
      </c>
      <c r="K205" s="114" t="s">
        <v>25</v>
      </c>
      <c r="L205" s="93" t="s">
        <v>380</v>
      </c>
    </row>
    <row r="206" spans="2:12" ht="45">
      <c r="B206" s="87">
        <v>82121903</v>
      </c>
      <c r="C206" s="93" t="s">
        <v>387</v>
      </c>
      <c r="D206" s="87" t="s">
        <v>68</v>
      </c>
      <c r="E206" s="87" t="s">
        <v>41</v>
      </c>
      <c r="F206" s="87" t="s">
        <v>32</v>
      </c>
      <c r="G206" s="88" t="s">
        <v>55</v>
      </c>
      <c r="H206" s="95">
        <v>2431911</v>
      </c>
      <c r="I206" s="89">
        <f t="shared" si="3"/>
        <v>2431911</v>
      </c>
      <c r="J206" s="114" t="s">
        <v>34</v>
      </c>
      <c r="K206" s="114" t="s">
        <v>25</v>
      </c>
      <c r="L206" s="93" t="s">
        <v>380</v>
      </c>
    </row>
    <row r="207" spans="2:12" ht="45">
      <c r="B207" s="87">
        <v>55121706</v>
      </c>
      <c r="C207" s="93" t="s">
        <v>388</v>
      </c>
      <c r="D207" s="87" t="s">
        <v>68</v>
      </c>
      <c r="E207" s="87" t="s">
        <v>98</v>
      </c>
      <c r="F207" s="87" t="s">
        <v>32</v>
      </c>
      <c r="G207" s="88" t="s">
        <v>55</v>
      </c>
      <c r="H207" s="95">
        <v>2513000</v>
      </c>
      <c r="I207" s="89">
        <f t="shared" si="3"/>
        <v>2513000</v>
      </c>
      <c r="J207" s="114" t="s">
        <v>34</v>
      </c>
      <c r="K207" s="114" t="s">
        <v>25</v>
      </c>
      <c r="L207" s="93" t="s">
        <v>380</v>
      </c>
    </row>
    <row r="208" spans="2:12" ht="60">
      <c r="B208" s="87">
        <v>56101714</v>
      </c>
      <c r="C208" s="84" t="s">
        <v>389</v>
      </c>
      <c r="D208" s="92">
        <v>39234</v>
      </c>
      <c r="E208" s="87" t="s">
        <v>390</v>
      </c>
      <c r="F208" s="87" t="s">
        <v>32</v>
      </c>
      <c r="G208" s="88" t="s">
        <v>55</v>
      </c>
      <c r="H208" s="119">
        <v>2432000</v>
      </c>
      <c r="I208" s="89">
        <f t="shared" si="3"/>
        <v>2432000</v>
      </c>
      <c r="J208" s="114" t="s">
        <v>34</v>
      </c>
      <c r="K208" s="114" t="s">
        <v>25</v>
      </c>
      <c r="L208" s="93" t="s">
        <v>391</v>
      </c>
    </row>
    <row r="209" spans="2:12" ht="60">
      <c r="B209" s="87">
        <v>72102902</v>
      </c>
      <c r="C209" s="84" t="s">
        <v>392</v>
      </c>
      <c r="D209" s="92">
        <v>39234</v>
      </c>
      <c r="E209" s="87" t="s">
        <v>390</v>
      </c>
      <c r="F209" s="87" t="s">
        <v>32</v>
      </c>
      <c r="G209" s="88" t="s">
        <v>55</v>
      </c>
      <c r="H209" s="120">
        <v>12304000</v>
      </c>
      <c r="I209" s="89">
        <f t="shared" si="3"/>
        <v>12304000</v>
      </c>
      <c r="J209" s="114" t="s">
        <v>34</v>
      </c>
      <c r="K209" s="114" t="s">
        <v>25</v>
      </c>
      <c r="L209" s="93" t="s">
        <v>391</v>
      </c>
    </row>
    <row r="210" spans="2:12" ht="105">
      <c r="B210" s="87">
        <v>72101511</v>
      </c>
      <c r="C210" s="84" t="s">
        <v>393</v>
      </c>
      <c r="D210" s="92">
        <v>36982</v>
      </c>
      <c r="E210" s="87" t="s">
        <v>394</v>
      </c>
      <c r="F210" s="87" t="s">
        <v>32</v>
      </c>
      <c r="G210" s="88" t="s">
        <v>55</v>
      </c>
      <c r="H210" s="95">
        <v>2568000</v>
      </c>
      <c r="I210" s="89">
        <f t="shared" si="3"/>
        <v>2568000</v>
      </c>
      <c r="J210" s="114" t="s">
        <v>34</v>
      </c>
      <c r="K210" s="114" t="s">
        <v>25</v>
      </c>
      <c r="L210" s="93" t="s">
        <v>391</v>
      </c>
    </row>
    <row r="211" spans="2:12" ht="75">
      <c r="B211" s="83" t="s">
        <v>395</v>
      </c>
      <c r="C211" s="113" t="s">
        <v>396</v>
      </c>
      <c r="D211" s="121">
        <v>42408</v>
      </c>
      <c r="E211" s="83" t="s">
        <v>98</v>
      </c>
      <c r="F211" s="87" t="s">
        <v>32</v>
      </c>
      <c r="G211" s="88" t="s">
        <v>55</v>
      </c>
      <c r="H211" s="98">
        <v>2430000</v>
      </c>
      <c r="I211" s="89">
        <f t="shared" si="3"/>
        <v>2430000</v>
      </c>
      <c r="J211" s="114" t="s">
        <v>34</v>
      </c>
      <c r="K211" s="114" t="s">
        <v>25</v>
      </c>
      <c r="L211" s="93" t="s">
        <v>397</v>
      </c>
    </row>
    <row r="212" spans="2:12" ht="90">
      <c r="B212" s="83" t="s">
        <v>398</v>
      </c>
      <c r="C212" s="113" t="s">
        <v>399</v>
      </c>
      <c r="D212" s="121">
        <v>42505</v>
      </c>
      <c r="E212" s="83" t="s">
        <v>98</v>
      </c>
      <c r="F212" s="87" t="s">
        <v>32</v>
      </c>
      <c r="G212" s="88" t="s">
        <v>55</v>
      </c>
      <c r="H212" s="98">
        <v>3050000</v>
      </c>
      <c r="I212" s="89">
        <f t="shared" si="3"/>
        <v>3050000</v>
      </c>
      <c r="J212" s="114" t="s">
        <v>34</v>
      </c>
      <c r="K212" s="114" t="s">
        <v>25</v>
      </c>
      <c r="L212" s="93" t="s">
        <v>397</v>
      </c>
    </row>
    <row r="213" spans="2:12" ht="75">
      <c r="B213" s="48">
        <v>82121900</v>
      </c>
      <c r="C213" s="122" t="s">
        <v>400</v>
      </c>
      <c r="D213" s="121">
        <v>42536</v>
      </c>
      <c r="E213" s="83" t="s">
        <v>185</v>
      </c>
      <c r="F213" s="87" t="s">
        <v>32</v>
      </c>
      <c r="G213" s="88" t="s">
        <v>55</v>
      </c>
      <c r="H213" s="98">
        <v>3885288</v>
      </c>
      <c r="I213" s="89">
        <f t="shared" si="3"/>
        <v>3885288</v>
      </c>
      <c r="J213" s="114" t="s">
        <v>34</v>
      </c>
      <c r="K213" s="114" t="s">
        <v>25</v>
      </c>
      <c r="L213" s="93" t="s">
        <v>397</v>
      </c>
    </row>
    <row r="214" spans="2:12" ht="60">
      <c r="B214" s="87">
        <v>73152108</v>
      </c>
      <c r="C214" s="93" t="s">
        <v>401</v>
      </c>
      <c r="D214" s="92">
        <v>42536</v>
      </c>
      <c r="E214" s="87" t="s">
        <v>98</v>
      </c>
      <c r="F214" s="87" t="s">
        <v>32</v>
      </c>
      <c r="G214" s="88" t="s">
        <v>55</v>
      </c>
      <c r="H214" s="95">
        <v>1544712</v>
      </c>
      <c r="I214" s="89">
        <f t="shared" si="3"/>
        <v>1544712</v>
      </c>
      <c r="J214" s="114" t="s">
        <v>34</v>
      </c>
      <c r="K214" s="114" t="s">
        <v>25</v>
      </c>
      <c r="L214" s="93" t="s">
        <v>397</v>
      </c>
    </row>
    <row r="215" spans="2:12" ht="45">
      <c r="B215" s="83">
        <v>72101516</v>
      </c>
      <c r="C215" s="113" t="s">
        <v>402</v>
      </c>
      <c r="D215" s="121">
        <v>42628</v>
      </c>
      <c r="E215" s="83" t="s">
        <v>233</v>
      </c>
      <c r="F215" s="87" t="s">
        <v>32</v>
      </c>
      <c r="G215" s="88" t="s">
        <v>55</v>
      </c>
      <c r="H215" s="98">
        <v>420000</v>
      </c>
      <c r="I215" s="89">
        <f t="shared" si="3"/>
        <v>420000</v>
      </c>
      <c r="J215" s="114" t="s">
        <v>34</v>
      </c>
      <c r="K215" s="114" t="s">
        <v>25</v>
      </c>
      <c r="L215" s="93" t="s">
        <v>397</v>
      </c>
    </row>
    <row r="216" spans="2:12" ht="45">
      <c r="B216" s="87">
        <v>72154010</v>
      </c>
      <c r="C216" s="93" t="s">
        <v>403</v>
      </c>
      <c r="D216" s="87" t="s">
        <v>404</v>
      </c>
      <c r="E216" s="87" t="s">
        <v>169</v>
      </c>
      <c r="F216" s="87" t="s">
        <v>32</v>
      </c>
      <c r="G216" s="88" t="s">
        <v>55</v>
      </c>
      <c r="H216" s="95">
        <v>2552000</v>
      </c>
      <c r="I216" s="89">
        <f t="shared" si="3"/>
        <v>2552000</v>
      </c>
      <c r="J216" s="114" t="s">
        <v>34</v>
      </c>
      <c r="K216" s="114" t="s">
        <v>25</v>
      </c>
      <c r="L216" s="93" t="s">
        <v>405</v>
      </c>
    </row>
    <row r="217" spans="2:12" ht="45">
      <c r="B217" s="87">
        <v>72154066</v>
      </c>
      <c r="C217" s="93" t="s">
        <v>406</v>
      </c>
      <c r="D217" s="87" t="s">
        <v>404</v>
      </c>
      <c r="E217" s="87" t="s">
        <v>40</v>
      </c>
      <c r="F217" s="87" t="s">
        <v>32</v>
      </c>
      <c r="G217" s="88" t="s">
        <v>55</v>
      </c>
      <c r="H217" s="95">
        <v>5688000</v>
      </c>
      <c r="I217" s="89">
        <f t="shared" si="3"/>
        <v>5688000</v>
      </c>
      <c r="J217" s="114" t="s">
        <v>34</v>
      </c>
      <c r="K217" s="114" t="s">
        <v>25</v>
      </c>
      <c r="L217" s="93" t="s">
        <v>405</v>
      </c>
    </row>
    <row r="218" spans="2:12" ht="90">
      <c r="B218" s="50">
        <v>78181507</v>
      </c>
      <c r="C218" s="84" t="s">
        <v>407</v>
      </c>
      <c r="D218" s="123">
        <v>42500</v>
      </c>
      <c r="E218" s="50" t="s">
        <v>185</v>
      </c>
      <c r="F218" s="87" t="s">
        <v>32</v>
      </c>
      <c r="G218" s="88" t="s">
        <v>55</v>
      </c>
      <c r="H218" s="116">
        <v>1300000</v>
      </c>
      <c r="I218" s="89">
        <f t="shared" si="3"/>
        <v>1300000</v>
      </c>
      <c r="J218" s="114" t="s">
        <v>34</v>
      </c>
      <c r="K218" s="114" t="s">
        <v>25</v>
      </c>
      <c r="L218" s="93" t="s">
        <v>408</v>
      </c>
    </row>
    <row r="219" spans="2:12" ht="60">
      <c r="B219" s="50">
        <v>72101516</v>
      </c>
      <c r="C219" s="84" t="s">
        <v>409</v>
      </c>
      <c r="D219" s="123">
        <v>42503</v>
      </c>
      <c r="E219" s="50" t="s">
        <v>185</v>
      </c>
      <c r="F219" s="87" t="s">
        <v>32</v>
      </c>
      <c r="G219" s="88" t="s">
        <v>55</v>
      </c>
      <c r="H219" s="116">
        <v>700000</v>
      </c>
      <c r="I219" s="89">
        <f t="shared" si="3"/>
        <v>700000</v>
      </c>
      <c r="J219" s="114" t="s">
        <v>34</v>
      </c>
      <c r="K219" s="114" t="s">
        <v>25</v>
      </c>
      <c r="L219" s="93" t="s">
        <v>408</v>
      </c>
    </row>
    <row r="220" spans="2:12" ht="75">
      <c r="B220" s="87">
        <v>72101511</v>
      </c>
      <c r="C220" s="93" t="s">
        <v>410</v>
      </c>
      <c r="D220" s="92">
        <v>42513</v>
      </c>
      <c r="E220" s="87" t="s">
        <v>185</v>
      </c>
      <c r="F220" s="87" t="s">
        <v>32</v>
      </c>
      <c r="G220" s="88" t="s">
        <v>55</v>
      </c>
      <c r="H220" s="95">
        <v>2500000</v>
      </c>
      <c r="I220" s="89">
        <f t="shared" si="3"/>
        <v>2500000</v>
      </c>
      <c r="J220" s="114" t="s">
        <v>34</v>
      </c>
      <c r="K220" s="114" t="s">
        <v>25</v>
      </c>
      <c r="L220" s="93" t="s">
        <v>408</v>
      </c>
    </row>
    <row r="221" spans="2:12" ht="75">
      <c r="B221" s="87">
        <v>72154032</v>
      </c>
      <c r="C221" s="93" t="s">
        <v>411</v>
      </c>
      <c r="D221" s="92">
        <v>42528</v>
      </c>
      <c r="E221" s="87" t="s">
        <v>185</v>
      </c>
      <c r="F221" s="87" t="s">
        <v>32</v>
      </c>
      <c r="G221" s="88" t="s">
        <v>55</v>
      </c>
      <c r="H221" s="95">
        <v>1200000</v>
      </c>
      <c r="I221" s="89">
        <f t="shared" si="3"/>
        <v>1200000</v>
      </c>
      <c r="J221" s="114" t="s">
        <v>34</v>
      </c>
      <c r="K221" s="114" t="s">
        <v>25</v>
      </c>
      <c r="L221" s="93" t="s">
        <v>408</v>
      </c>
    </row>
    <row r="222" spans="2:12" ht="45">
      <c r="B222" s="87">
        <v>72101510</v>
      </c>
      <c r="C222" s="93" t="s">
        <v>412</v>
      </c>
      <c r="D222" s="92">
        <v>42535</v>
      </c>
      <c r="E222" s="87" t="s">
        <v>185</v>
      </c>
      <c r="F222" s="87" t="s">
        <v>32</v>
      </c>
      <c r="G222" s="88" t="s">
        <v>55</v>
      </c>
      <c r="H222" s="95">
        <v>1000241</v>
      </c>
      <c r="I222" s="89">
        <f t="shared" si="3"/>
        <v>1000241</v>
      </c>
      <c r="J222" s="114" t="s">
        <v>34</v>
      </c>
      <c r="K222" s="114" t="s">
        <v>25</v>
      </c>
      <c r="L222" s="93" t="s">
        <v>408</v>
      </c>
    </row>
    <row r="223" spans="2:12" ht="90">
      <c r="B223" s="87">
        <v>55121904</v>
      </c>
      <c r="C223" s="93" t="s">
        <v>413</v>
      </c>
      <c r="D223" s="92">
        <v>42544</v>
      </c>
      <c r="E223" s="87" t="s">
        <v>185</v>
      </c>
      <c r="F223" s="87" t="s">
        <v>32</v>
      </c>
      <c r="G223" s="88" t="s">
        <v>55</v>
      </c>
      <c r="H223" s="95">
        <v>3496759</v>
      </c>
      <c r="I223" s="89">
        <f t="shared" si="3"/>
        <v>3496759</v>
      </c>
      <c r="J223" s="114" t="s">
        <v>34</v>
      </c>
      <c r="K223" s="114" t="s">
        <v>25</v>
      </c>
      <c r="L223" s="93" t="s">
        <v>408</v>
      </c>
    </row>
    <row r="224" spans="2:12" ht="45">
      <c r="B224" s="87">
        <v>72154066</v>
      </c>
      <c r="C224" s="93" t="s">
        <v>414</v>
      </c>
      <c r="D224" s="92">
        <v>42471</v>
      </c>
      <c r="E224" s="50" t="s">
        <v>384</v>
      </c>
      <c r="F224" s="87" t="s">
        <v>32</v>
      </c>
      <c r="G224" s="88" t="s">
        <v>55</v>
      </c>
      <c r="H224" s="95">
        <v>4140000</v>
      </c>
      <c r="I224" s="89">
        <f t="shared" si="3"/>
        <v>4140000</v>
      </c>
      <c r="J224" s="114" t="s">
        <v>34</v>
      </c>
      <c r="K224" s="114" t="s">
        <v>25</v>
      </c>
      <c r="L224" s="93" t="s">
        <v>415</v>
      </c>
    </row>
    <row r="225" spans="2:12" ht="45">
      <c r="B225" s="87">
        <v>50202301</v>
      </c>
      <c r="C225" s="93" t="s">
        <v>416</v>
      </c>
      <c r="D225" s="92">
        <v>42471</v>
      </c>
      <c r="E225" s="50" t="s">
        <v>384</v>
      </c>
      <c r="F225" s="87" t="s">
        <v>32</v>
      </c>
      <c r="G225" s="88" t="s">
        <v>55</v>
      </c>
      <c r="H225" s="95">
        <v>750000</v>
      </c>
      <c r="I225" s="89">
        <f t="shared" si="3"/>
        <v>750000</v>
      </c>
      <c r="J225" s="114" t="s">
        <v>34</v>
      </c>
      <c r="K225" s="114" t="s">
        <v>25</v>
      </c>
      <c r="L225" s="93" t="s">
        <v>415</v>
      </c>
    </row>
    <row r="226" spans="2:12" ht="45">
      <c r="B226" s="87">
        <v>82121700</v>
      </c>
      <c r="C226" s="93" t="s">
        <v>417</v>
      </c>
      <c r="D226" s="92">
        <v>42471</v>
      </c>
      <c r="E226" s="50" t="s">
        <v>418</v>
      </c>
      <c r="F226" s="87" t="s">
        <v>32</v>
      </c>
      <c r="G226" s="88" t="s">
        <v>55</v>
      </c>
      <c r="H226" s="95">
        <v>1300000</v>
      </c>
      <c r="I226" s="89">
        <f t="shared" si="3"/>
        <v>1300000</v>
      </c>
      <c r="J226" s="114" t="s">
        <v>34</v>
      </c>
      <c r="K226" s="114" t="s">
        <v>25</v>
      </c>
      <c r="L226" s="93" t="s">
        <v>415</v>
      </c>
    </row>
    <row r="227" spans="2:12" ht="45">
      <c r="B227" s="87">
        <v>82121903</v>
      </c>
      <c r="C227" s="93" t="s">
        <v>419</v>
      </c>
      <c r="D227" s="92">
        <v>42548</v>
      </c>
      <c r="E227" s="50" t="s">
        <v>418</v>
      </c>
      <c r="F227" s="87" t="s">
        <v>32</v>
      </c>
      <c r="G227" s="88" t="s">
        <v>55</v>
      </c>
      <c r="H227" s="95">
        <v>750000</v>
      </c>
      <c r="I227" s="89">
        <f t="shared" si="3"/>
        <v>750000</v>
      </c>
      <c r="J227" s="114" t="s">
        <v>34</v>
      </c>
      <c r="K227" s="114" t="s">
        <v>25</v>
      </c>
      <c r="L227" s="93" t="s">
        <v>415</v>
      </c>
    </row>
    <row r="228" spans="2:12" ht="45">
      <c r="B228" s="87">
        <v>82121506</v>
      </c>
      <c r="C228" s="93" t="s">
        <v>420</v>
      </c>
      <c r="D228" s="92">
        <v>42548</v>
      </c>
      <c r="E228" s="50" t="s">
        <v>418</v>
      </c>
      <c r="F228" s="87" t="s">
        <v>32</v>
      </c>
      <c r="G228" s="88" t="s">
        <v>55</v>
      </c>
      <c r="H228" s="95">
        <v>1300000</v>
      </c>
      <c r="I228" s="89">
        <f t="shared" si="3"/>
        <v>1300000</v>
      </c>
      <c r="J228" s="114" t="s">
        <v>34</v>
      </c>
      <c r="K228" s="114" t="s">
        <v>25</v>
      </c>
      <c r="L228" s="93" t="s">
        <v>415</v>
      </c>
    </row>
    <row r="229" spans="2:12" ht="45">
      <c r="B229" s="104">
        <v>82121701</v>
      </c>
      <c r="C229" s="18" t="s">
        <v>421</v>
      </c>
      <c r="D229" s="17" t="s">
        <v>37</v>
      </c>
      <c r="E229" s="17">
        <v>9</v>
      </c>
      <c r="F229" s="87" t="s">
        <v>32</v>
      </c>
      <c r="G229" s="88" t="s">
        <v>55</v>
      </c>
      <c r="H229" s="107">
        <v>6000000</v>
      </c>
      <c r="I229" s="89">
        <f t="shared" si="3"/>
        <v>6000000</v>
      </c>
      <c r="J229" s="104" t="s">
        <v>34</v>
      </c>
      <c r="K229" s="104" t="s">
        <v>25</v>
      </c>
      <c r="L229" s="18" t="s">
        <v>422</v>
      </c>
    </row>
    <row r="230" spans="2:12" ht="45">
      <c r="B230" s="104">
        <v>78181500</v>
      </c>
      <c r="C230" s="18" t="s">
        <v>423</v>
      </c>
      <c r="D230" s="17" t="s">
        <v>39</v>
      </c>
      <c r="E230" s="17">
        <v>1</v>
      </c>
      <c r="F230" s="87" t="s">
        <v>32</v>
      </c>
      <c r="G230" s="88" t="s">
        <v>55</v>
      </c>
      <c r="H230" s="107">
        <v>3000000</v>
      </c>
      <c r="I230" s="89">
        <f t="shared" si="3"/>
        <v>3000000</v>
      </c>
      <c r="J230" s="104" t="s">
        <v>34</v>
      </c>
      <c r="K230" s="104" t="s">
        <v>25</v>
      </c>
      <c r="L230" s="18" t="s">
        <v>422</v>
      </c>
    </row>
    <row r="231" spans="2:12" ht="45">
      <c r="B231" s="104">
        <v>81112303</v>
      </c>
      <c r="C231" s="18" t="s">
        <v>424</v>
      </c>
      <c r="D231" s="17" t="s">
        <v>68</v>
      </c>
      <c r="E231" s="17">
        <v>5</v>
      </c>
      <c r="F231" s="87" t="s">
        <v>32</v>
      </c>
      <c r="G231" s="88" t="s">
        <v>55</v>
      </c>
      <c r="H231" s="107">
        <v>4500000</v>
      </c>
      <c r="I231" s="89">
        <f t="shared" si="3"/>
        <v>4500000</v>
      </c>
      <c r="J231" s="104" t="s">
        <v>34</v>
      </c>
      <c r="K231" s="104" t="s">
        <v>25</v>
      </c>
      <c r="L231" s="18" t="s">
        <v>422</v>
      </c>
    </row>
    <row r="232" spans="2:12" ht="45">
      <c r="B232" s="104">
        <v>40101701</v>
      </c>
      <c r="C232" s="18" t="s">
        <v>425</v>
      </c>
      <c r="D232" s="17" t="s">
        <v>68</v>
      </c>
      <c r="E232" s="17">
        <v>1</v>
      </c>
      <c r="F232" s="87" t="s">
        <v>32</v>
      </c>
      <c r="G232" s="88" t="s">
        <v>55</v>
      </c>
      <c r="H232" s="107">
        <v>2500000</v>
      </c>
      <c r="I232" s="89">
        <f t="shared" si="3"/>
        <v>2500000</v>
      </c>
      <c r="J232" s="104" t="s">
        <v>34</v>
      </c>
      <c r="K232" s="104" t="s">
        <v>25</v>
      </c>
      <c r="L232" s="18" t="s">
        <v>422</v>
      </c>
    </row>
    <row r="233" spans="2:12" ht="45">
      <c r="B233" s="104">
        <v>44103503</v>
      </c>
      <c r="C233" s="18" t="s">
        <v>426</v>
      </c>
      <c r="D233" s="17" t="s">
        <v>68</v>
      </c>
      <c r="E233" s="17">
        <v>3</v>
      </c>
      <c r="F233" s="87" t="s">
        <v>32</v>
      </c>
      <c r="G233" s="88" t="s">
        <v>55</v>
      </c>
      <c r="H233" s="107">
        <v>5655863</v>
      </c>
      <c r="I233" s="89">
        <f t="shared" si="3"/>
        <v>5655863</v>
      </c>
      <c r="J233" s="104" t="s">
        <v>34</v>
      </c>
      <c r="K233" s="104" t="s">
        <v>25</v>
      </c>
      <c r="L233" s="18" t="s">
        <v>422</v>
      </c>
    </row>
    <row r="234" spans="2:12" ht="45">
      <c r="B234" s="104">
        <v>72101509</v>
      </c>
      <c r="C234" s="18" t="s">
        <v>427</v>
      </c>
      <c r="D234" s="17" t="s">
        <v>189</v>
      </c>
      <c r="E234" s="17">
        <v>3</v>
      </c>
      <c r="F234" s="87" t="s">
        <v>32</v>
      </c>
      <c r="G234" s="88" t="s">
        <v>55</v>
      </c>
      <c r="H234" s="107">
        <v>1500000</v>
      </c>
      <c r="I234" s="89">
        <f t="shared" si="3"/>
        <v>1500000</v>
      </c>
      <c r="J234" s="104" t="s">
        <v>34</v>
      </c>
      <c r="K234" s="104" t="s">
        <v>25</v>
      </c>
      <c r="L234" s="18" t="s">
        <v>422</v>
      </c>
    </row>
    <row r="235" spans="2:12" ht="45">
      <c r="B235" s="104">
        <v>72151302</v>
      </c>
      <c r="C235" s="18" t="s">
        <v>428</v>
      </c>
      <c r="D235" s="17" t="s">
        <v>189</v>
      </c>
      <c r="E235" s="17">
        <v>1</v>
      </c>
      <c r="F235" s="87" t="s">
        <v>32</v>
      </c>
      <c r="G235" s="88" t="s">
        <v>55</v>
      </c>
      <c r="H235" s="107">
        <v>10834137</v>
      </c>
      <c r="I235" s="89">
        <f t="shared" si="3"/>
        <v>10834137</v>
      </c>
      <c r="J235" s="104" t="s">
        <v>34</v>
      </c>
      <c r="K235" s="104" t="s">
        <v>25</v>
      </c>
      <c r="L235" s="18" t="s">
        <v>422</v>
      </c>
    </row>
    <row r="236" spans="2:12" ht="45">
      <c r="B236" s="87">
        <v>72154066</v>
      </c>
      <c r="C236" s="27" t="s">
        <v>429</v>
      </c>
      <c r="D236" s="17" t="s">
        <v>355</v>
      </c>
      <c r="E236" s="17" t="s">
        <v>430</v>
      </c>
      <c r="F236" s="87" t="s">
        <v>32</v>
      </c>
      <c r="G236" s="88" t="s">
        <v>55</v>
      </c>
      <c r="H236" s="45">
        <v>9015000</v>
      </c>
      <c r="I236" s="89">
        <f aca="true" t="shared" si="4" ref="I236:I259">+H236</f>
        <v>9015000</v>
      </c>
      <c r="J236" s="104" t="s">
        <v>34</v>
      </c>
      <c r="K236" s="104" t="s">
        <v>25</v>
      </c>
      <c r="L236" s="93" t="s">
        <v>431</v>
      </c>
    </row>
    <row r="237" spans="2:12" ht="45">
      <c r="B237" s="87">
        <v>44101501</v>
      </c>
      <c r="C237" s="18" t="s">
        <v>432</v>
      </c>
      <c r="D237" s="17" t="s">
        <v>355</v>
      </c>
      <c r="E237" s="17" t="s">
        <v>433</v>
      </c>
      <c r="F237" s="87" t="s">
        <v>32</v>
      </c>
      <c r="G237" s="88" t="s">
        <v>55</v>
      </c>
      <c r="H237" s="45">
        <v>3500000</v>
      </c>
      <c r="I237" s="89">
        <f t="shared" si="4"/>
        <v>3500000</v>
      </c>
      <c r="J237" s="104" t="s">
        <v>34</v>
      </c>
      <c r="K237" s="104" t="s">
        <v>25</v>
      </c>
      <c r="L237" s="93" t="s">
        <v>431</v>
      </c>
    </row>
    <row r="238" spans="2:12" ht="45">
      <c r="B238" s="87">
        <v>82121901</v>
      </c>
      <c r="C238" s="93" t="s">
        <v>434</v>
      </c>
      <c r="D238" s="87" t="s">
        <v>435</v>
      </c>
      <c r="E238" s="87" t="s">
        <v>436</v>
      </c>
      <c r="F238" s="87" t="s">
        <v>32</v>
      </c>
      <c r="G238" s="88" t="s">
        <v>55</v>
      </c>
      <c r="H238" s="95">
        <v>3529867</v>
      </c>
      <c r="I238" s="89">
        <f t="shared" si="4"/>
        <v>3529867</v>
      </c>
      <c r="J238" s="104" t="s">
        <v>34</v>
      </c>
      <c r="K238" s="104" t="s">
        <v>25</v>
      </c>
      <c r="L238" s="93" t="s">
        <v>431</v>
      </c>
    </row>
    <row r="239" spans="2:12" ht="45">
      <c r="B239" s="87">
        <v>72151511</v>
      </c>
      <c r="C239" s="93" t="s">
        <v>437</v>
      </c>
      <c r="D239" s="87" t="s">
        <v>438</v>
      </c>
      <c r="E239" s="87" t="s">
        <v>439</v>
      </c>
      <c r="F239" s="87" t="s">
        <v>32</v>
      </c>
      <c r="G239" s="88" t="s">
        <v>55</v>
      </c>
      <c r="H239" s="95">
        <v>5070133</v>
      </c>
      <c r="I239" s="89">
        <f t="shared" si="4"/>
        <v>5070133</v>
      </c>
      <c r="J239" s="104" t="s">
        <v>34</v>
      </c>
      <c r="K239" s="104" t="s">
        <v>25</v>
      </c>
      <c r="L239" s="93" t="s">
        <v>431</v>
      </c>
    </row>
    <row r="240" spans="2:12" ht="45">
      <c r="B240" s="100">
        <v>80161801</v>
      </c>
      <c r="C240" s="93" t="s">
        <v>440</v>
      </c>
      <c r="D240" s="87" t="s">
        <v>31</v>
      </c>
      <c r="E240" s="87" t="s">
        <v>66</v>
      </c>
      <c r="F240" s="87" t="s">
        <v>32</v>
      </c>
      <c r="G240" s="88" t="s">
        <v>55</v>
      </c>
      <c r="H240" s="89">
        <v>6000000</v>
      </c>
      <c r="I240" s="89">
        <f t="shared" si="4"/>
        <v>6000000</v>
      </c>
      <c r="J240" s="104" t="s">
        <v>34</v>
      </c>
      <c r="K240" s="104" t="s">
        <v>25</v>
      </c>
      <c r="L240" s="93" t="s">
        <v>441</v>
      </c>
    </row>
    <row r="241" spans="2:12" ht="45">
      <c r="B241" s="100">
        <v>72102900</v>
      </c>
      <c r="C241" s="93" t="s">
        <v>442</v>
      </c>
      <c r="D241" s="87" t="s">
        <v>37</v>
      </c>
      <c r="E241" s="87" t="s">
        <v>94</v>
      </c>
      <c r="F241" s="87" t="s">
        <v>32</v>
      </c>
      <c r="G241" s="88" t="s">
        <v>55</v>
      </c>
      <c r="H241" s="89">
        <v>1500000</v>
      </c>
      <c r="I241" s="89">
        <f t="shared" si="4"/>
        <v>1500000</v>
      </c>
      <c r="J241" s="104" t="s">
        <v>34</v>
      </c>
      <c r="K241" s="104" t="s">
        <v>25</v>
      </c>
      <c r="L241" s="93" t="s">
        <v>441</v>
      </c>
    </row>
    <row r="242" spans="2:12" ht="45">
      <c r="B242" s="100">
        <v>72101511</v>
      </c>
      <c r="C242" s="93" t="s">
        <v>443</v>
      </c>
      <c r="D242" s="87" t="s">
        <v>68</v>
      </c>
      <c r="E242" s="87" t="s">
        <v>94</v>
      </c>
      <c r="F242" s="87" t="s">
        <v>32</v>
      </c>
      <c r="G242" s="88" t="s">
        <v>55</v>
      </c>
      <c r="H242" s="89">
        <v>3000000</v>
      </c>
      <c r="I242" s="89">
        <f t="shared" si="4"/>
        <v>3000000</v>
      </c>
      <c r="J242" s="104" t="s">
        <v>34</v>
      </c>
      <c r="K242" s="104" t="s">
        <v>25</v>
      </c>
      <c r="L242" s="93" t="s">
        <v>441</v>
      </c>
    </row>
    <row r="243" spans="2:12" ht="45">
      <c r="B243" s="100">
        <v>81101707</v>
      </c>
      <c r="C243" s="93" t="s">
        <v>444</v>
      </c>
      <c r="D243" s="87" t="s">
        <v>68</v>
      </c>
      <c r="E243" s="87" t="s">
        <v>94</v>
      </c>
      <c r="F243" s="87" t="s">
        <v>32</v>
      </c>
      <c r="G243" s="88" t="s">
        <v>55</v>
      </c>
      <c r="H243" s="89">
        <v>4000000</v>
      </c>
      <c r="I243" s="89">
        <f t="shared" si="4"/>
        <v>4000000</v>
      </c>
      <c r="J243" s="104" t="s">
        <v>34</v>
      </c>
      <c r="K243" s="104" t="s">
        <v>25</v>
      </c>
      <c r="L243" s="93" t="s">
        <v>441</v>
      </c>
    </row>
    <row r="244" spans="2:12" ht="45">
      <c r="B244" s="100">
        <v>44122005</v>
      </c>
      <c r="C244" s="93" t="s">
        <v>229</v>
      </c>
      <c r="D244" s="87" t="s">
        <v>39</v>
      </c>
      <c r="E244" s="87" t="s">
        <v>94</v>
      </c>
      <c r="F244" s="87" t="s">
        <v>32</v>
      </c>
      <c r="G244" s="88" t="s">
        <v>55</v>
      </c>
      <c r="H244" s="89">
        <v>3183407</v>
      </c>
      <c r="I244" s="89">
        <f t="shared" si="4"/>
        <v>3183407</v>
      </c>
      <c r="J244" s="104" t="s">
        <v>34</v>
      </c>
      <c r="K244" s="104" t="s">
        <v>25</v>
      </c>
      <c r="L244" s="93" t="s">
        <v>441</v>
      </c>
    </row>
    <row r="245" spans="2:12" ht="45">
      <c r="B245" s="100">
        <v>56101701</v>
      </c>
      <c r="C245" s="93" t="s">
        <v>445</v>
      </c>
      <c r="D245" s="87" t="s">
        <v>39</v>
      </c>
      <c r="E245" s="87" t="s">
        <v>94</v>
      </c>
      <c r="F245" s="87" t="s">
        <v>32</v>
      </c>
      <c r="G245" s="88" t="s">
        <v>55</v>
      </c>
      <c r="H245" s="89">
        <v>5096593</v>
      </c>
      <c r="I245" s="89">
        <f t="shared" si="4"/>
        <v>5096593</v>
      </c>
      <c r="J245" s="104" t="s">
        <v>34</v>
      </c>
      <c r="K245" s="104" t="s">
        <v>25</v>
      </c>
      <c r="L245" s="93" t="s">
        <v>441</v>
      </c>
    </row>
    <row r="246" spans="2:12" ht="45">
      <c r="B246" s="124">
        <v>46191601</v>
      </c>
      <c r="C246" s="93" t="s">
        <v>446</v>
      </c>
      <c r="D246" s="87" t="s">
        <v>74</v>
      </c>
      <c r="E246" s="87" t="s">
        <v>94</v>
      </c>
      <c r="F246" s="87" t="s">
        <v>32</v>
      </c>
      <c r="G246" s="88" t="s">
        <v>55</v>
      </c>
      <c r="H246" s="89">
        <v>1000000</v>
      </c>
      <c r="I246" s="89">
        <f t="shared" si="4"/>
        <v>1000000</v>
      </c>
      <c r="J246" s="104" t="s">
        <v>34</v>
      </c>
      <c r="K246" s="104" t="s">
        <v>25</v>
      </c>
      <c r="L246" s="93" t="s">
        <v>441</v>
      </c>
    </row>
    <row r="247" spans="2:12" ht="45">
      <c r="B247" s="100">
        <v>72101507</v>
      </c>
      <c r="C247" s="93" t="s">
        <v>447</v>
      </c>
      <c r="D247" s="87" t="s">
        <v>74</v>
      </c>
      <c r="E247" s="87" t="s">
        <v>94</v>
      </c>
      <c r="F247" s="87" t="s">
        <v>32</v>
      </c>
      <c r="G247" s="88" t="s">
        <v>55</v>
      </c>
      <c r="H247" s="89">
        <v>3000000</v>
      </c>
      <c r="I247" s="89">
        <f t="shared" si="4"/>
        <v>3000000</v>
      </c>
      <c r="J247" s="104" t="s">
        <v>34</v>
      </c>
      <c r="K247" s="104" t="s">
        <v>25</v>
      </c>
      <c r="L247" s="93" t="s">
        <v>441</v>
      </c>
    </row>
    <row r="248" spans="2:12" ht="45">
      <c r="B248" s="87">
        <v>40101701</v>
      </c>
      <c r="C248" s="84" t="s">
        <v>448</v>
      </c>
      <c r="D248" s="87" t="s">
        <v>449</v>
      </c>
      <c r="E248" s="87" t="s">
        <v>450</v>
      </c>
      <c r="F248" s="87" t="s">
        <v>32</v>
      </c>
      <c r="G248" s="88" t="s">
        <v>55</v>
      </c>
      <c r="H248" s="95">
        <v>7000000</v>
      </c>
      <c r="I248" s="89">
        <f t="shared" si="4"/>
        <v>7000000</v>
      </c>
      <c r="J248" s="104" t="s">
        <v>34</v>
      </c>
      <c r="K248" s="104" t="s">
        <v>25</v>
      </c>
      <c r="L248" s="93" t="s">
        <v>451</v>
      </c>
    </row>
    <row r="249" spans="2:12" ht="45">
      <c r="B249" s="87">
        <v>40101704</v>
      </c>
      <c r="C249" s="84" t="s">
        <v>443</v>
      </c>
      <c r="D249" s="87" t="s">
        <v>449</v>
      </c>
      <c r="E249" s="87" t="s">
        <v>450</v>
      </c>
      <c r="F249" s="87" t="s">
        <v>32</v>
      </c>
      <c r="G249" s="88" t="s">
        <v>55</v>
      </c>
      <c r="H249" s="95">
        <v>974400</v>
      </c>
      <c r="I249" s="89">
        <f t="shared" si="4"/>
        <v>974400</v>
      </c>
      <c r="J249" s="104" t="s">
        <v>34</v>
      </c>
      <c r="K249" s="104" t="s">
        <v>25</v>
      </c>
      <c r="L249" s="93" t="s">
        <v>451</v>
      </c>
    </row>
    <row r="250" spans="2:12" ht="45">
      <c r="B250" s="87">
        <v>72101511</v>
      </c>
      <c r="C250" s="84" t="s">
        <v>452</v>
      </c>
      <c r="D250" s="87" t="s">
        <v>453</v>
      </c>
      <c r="E250" s="87" t="s">
        <v>454</v>
      </c>
      <c r="F250" s="87" t="s">
        <v>32</v>
      </c>
      <c r="G250" s="88" t="s">
        <v>55</v>
      </c>
      <c r="H250" s="95">
        <v>3025600</v>
      </c>
      <c r="I250" s="89">
        <f t="shared" si="4"/>
        <v>3025600</v>
      </c>
      <c r="J250" s="104" t="s">
        <v>34</v>
      </c>
      <c r="K250" s="104" t="s">
        <v>25</v>
      </c>
      <c r="L250" s="93" t="s">
        <v>451</v>
      </c>
    </row>
    <row r="251" spans="2:12" ht="45">
      <c r="B251" s="87">
        <v>44103107</v>
      </c>
      <c r="C251" s="84" t="s">
        <v>455</v>
      </c>
      <c r="D251" s="87" t="s">
        <v>453</v>
      </c>
      <c r="E251" s="87" t="s">
        <v>454</v>
      </c>
      <c r="F251" s="87" t="s">
        <v>32</v>
      </c>
      <c r="G251" s="88" t="s">
        <v>55</v>
      </c>
      <c r="H251" s="95">
        <v>4000000</v>
      </c>
      <c r="I251" s="89">
        <f t="shared" si="4"/>
        <v>4000000</v>
      </c>
      <c r="J251" s="104" t="s">
        <v>34</v>
      </c>
      <c r="K251" s="104" t="s">
        <v>25</v>
      </c>
      <c r="L251" s="93" t="s">
        <v>451</v>
      </c>
    </row>
    <row r="252" spans="2:12" ht="45">
      <c r="B252" s="87">
        <v>72102900</v>
      </c>
      <c r="C252" s="84" t="s">
        <v>456</v>
      </c>
      <c r="D252" s="87" t="s">
        <v>453</v>
      </c>
      <c r="E252" s="87" t="s">
        <v>454</v>
      </c>
      <c r="F252" s="87" t="s">
        <v>32</v>
      </c>
      <c r="G252" s="88" t="s">
        <v>55</v>
      </c>
      <c r="H252" s="95">
        <v>10118949</v>
      </c>
      <c r="I252" s="89">
        <f t="shared" si="4"/>
        <v>10118949</v>
      </c>
      <c r="J252" s="104" t="s">
        <v>34</v>
      </c>
      <c r="K252" s="104" t="s">
        <v>25</v>
      </c>
      <c r="L252" s="93" t="s">
        <v>451</v>
      </c>
    </row>
    <row r="253" spans="2:12" ht="45">
      <c r="B253" s="87">
        <v>82121900</v>
      </c>
      <c r="C253" s="84" t="s">
        <v>457</v>
      </c>
      <c r="D253" s="87" t="s">
        <v>453</v>
      </c>
      <c r="E253" s="87" t="s">
        <v>454</v>
      </c>
      <c r="F253" s="87" t="s">
        <v>32</v>
      </c>
      <c r="G253" s="88" t="s">
        <v>55</v>
      </c>
      <c r="H253" s="95">
        <v>7326051</v>
      </c>
      <c r="I253" s="89">
        <f t="shared" si="4"/>
        <v>7326051</v>
      </c>
      <c r="J253" s="104" t="s">
        <v>34</v>
      </c>
      <c r="K253" s="104" t="s">
        <v>25</v>
      </c>
      <c r="L253" s="93" t="s">
        <v>451</v>
      </c>
    </row>
    <row r="254" spans="2:12" ht="45">
      <c r="B254" s="87">
        <v>78181507</v>
      </c>
      <c r="C254" s="125" t="s">
        <v>458</v>
      </c>
      <c r="D254" s="33" t="s">
        <v>459</v>
      </c>
      <c r="E254" s="33" t="s">
        <v>237</v>
      </c>
      <c r="F254" s="87" t="s">
        <v>32</v>
      </c>
      <c r="G254" s="88" t="s">
        <v>55</v>
      </c>
      <c r="H254" s="45">
        <v>1500000</v>
      </c>
      <c r="I254" s="89">
        <f t="shared" si="4"/>
        <v>1500000</v>
      </c>
      <c r="J254" s="104" t="s">
        <v>34</v>
      </c>
      <c r="K254" s="104" t="s">
        <v>25</v>
      </c>
      <c r="L254" s="93" t="s">
        <v>460</v>
      </c>
    </row>
    <row r="255" spans="2:12" ht="45">
      <c r="B255" s="87">
        <v>72154066</v>
      </c>
      <c r="C255" s="84" t="s">
        <v>461</v>
      </c>
      <c r="D255" s="87" t="s">
        <v>462</v>
      </c>
      <c r="E255" s="87" t="s">
        <v>463</v>
      </c>
      <c r="F255" s="87" t="s">
        <v>32</v>
      </c>
      <c r="G255" s="88" t="s">
        <v>55</v>
      </c>
      <c r="H255" s="45">
        <v>3914336</v>
      </c>
      <c r="I255" s="89">
        <f t="shared" si="4"/>
        <v>3914336</v>
      </c>
      <c r="J255" s="104" t="s">
        <v>34</v>
      </c>
      <c r="K255" s="104" t="s">
        <v>25</v>
      </c>
      <c r="L255" s="93" t="s">
        <v>460</v>
      </c>
    </row>
    <row r="256" spans="2:12" ht="45">
      <c r="B256" s="87">
        <v>44121507</v>
      </c>
      <c r="C256" s="84" t="s">
        <v>464</v>
      </c>
      <c r="D256" s="87" t="s">
        <v>465</v>
      </c>
      <c r="E256" s="87" t="s">
        <v>466</v>
      </c>
      <c r="F256" s="87" t="s">
        <v>32</v>
      </c>
      <c r="G256" s="88" t="s">
        <v>55</v>
      </c>
      <c r="H256" s="45">
        <v>2825664</v>
      </c>
      <c r="I256" s="89">
        <f t="shared" si="4"/>
        <v>2825664</v>
      </c>
      <c r="J256" s="104" t="s">
        <v>34</v>
      </c>
      <c r="K256" s="104" t="s">
        <v>25</v>
      </c>
      <c r="L256" s="93" t="s">
        <v>460</v>
      </c>
    </row>
    <row r="257" spans="2:12" ht="60">
      <c r="B257" s="87">
        <v>72151207</v>
      </c>
      <c r="C257" s="93" t="s">
        <v>467</v>
      </c>
      <c r="D257" s="87" t="s">
        <v>39</v>
      </c>
      <c r="E257" s="87" t="s">
        <v>468</v>
      </c>
      <c r="F257" s="87" t="s">
        <v>32</v>
      </c>
      <c r="G257" s="88" t="s">
        <v>55</v>
      </c>
      <c r="H257" s="126">
        <v>4301310</v>
      </c>
      <c r="I257" s="89">
        <f t="shared" si="4"/>
        <v>4301310</v>
      </c>
      <c r="J257" s="104" t="s">
        <v>34</v>
      </c>
      <c r="K257" s="104" t="s">
        <v>25</v>
      </c>
      <c r="L257" s="93" t="s">
        <v>469</v>
      </c>
    </row>
    <row r="258" spans="2:12" ht="45">
      <c r="B258" s="87">
        <v>53101500</v>
      </c>
      <c r="C258" s="93" t="s">
        <v>470</v>
      </c>
      <c r="D258" s="87" t="s">
        <v>39</v>
      </c>
      <c r="E258" s="87" t="s">
        <v>468</v>
      </c>
      <c r="F258" s="87" t="s">
        <v>32</v>
      </c>
      <c r="G258" s="88" t="s">
        <v>55</v>
      </c>
      <c r="H258" s="126">
        <v>2290690</v>
      </c>
      <c r="I258" s="89">
        <f t="shared" si="4"/>
        <v>2290690</v>
      </c>
      <c r="J258" s="104" t="s">
        <v>34</v>
      </c>
      <c r="K258" s="104" t="s">
        <v>25</v>
      </c>
      <c r="L258" s="93" t="s">
        <v>469</v>
      </c>
    </row>
    <row r="259" spans="2:12" ht="30">
      <c r="B259" s="100">
        <v>81101707</v>
      </c>
      <c r="C259" s="93" t="s">
        <v>444</v>
      </c>
      <c r="D259" s="87" t="s">
        <v>68</v>
      </c>
      <c r="E259" s="87" t="s">
        <v>94</v>
      </c>
      <c r="F259" s="87" t="s">
        <v>32</v>
      </c>
      <c r="G259" s="88" t="s">
        <v>55</v>
      </c>
      <c r="H259" s="89">
        <f>15084184-1064000</f>
        <v>14020184</v>
      </c>
      <c r="I259" s="89">
        <f t="shared" si="4"/>
        <v>14020184</v>
      </c>
      <c r="J259" s="104" t="s">
        <v>34</v>
      </c>
      <c r="K259" s="104" t="s">
        <v>25</v>
      </c>
      <c r="L259" s="93" t="s">
        <v>471</v>
      </c>
    </row>
    <row r="260" spans="2:12" ht="51">
      <c r="B260" s="136">
        <v>81111504</v>
      </c>
      <c r="C260" s="137" t="s">
        <v>476</v>
      </c>
      <c r="D260" s="138" t="s">
        <v>477</v>
      </c>
      <c r="E260" s="136" t="s">
        <v>40</v>
      </c>
      <c r="F260" s="136" t="s">
        <v>190</v>
      </c>
      <c r="G260" s="139" t="s">
        <v>478</v>
      </c>
      <c r="H260" s="140">
        <v>28174080</v>
      </c>
      <c r="I260" s="140">
        <f>+H260</f>
        <v>28174080</v>
      </c>
      <c r="J260" s="136" t="s">
        <v>34</v>
      </c>
      <c r="K260" s="136" t="s">
        <v>34</v>
      </c>
      <c r="L260" s="136" t="s">
        <v>479</v>
      </c>
    </row>
    <row r="261" ht="15">
      <c r="I261" s="67"/>
    </row>
    <row r="262" spans="2:12" ht="30">
      <c r="B262" s="69" t="s">
        <v>209</v>
      </c>
      <c r="C262"/>
      <c r="D262" s="70"/>
      <c r="F262" s="7"/>
      <c r="G262" s="71"/>
      <c r="H262" s="72"/>
      <c r="I262" s="72"/>
      <c r="J262" s="73"/>
      <c r="K262" s="73"/>
      <c r="L262" s="73"/>
    </row>
    <row r="263" spans="2:9" ht="15">
      <c r="B263" s="69"/>
      <c r="C263"/>
      <c r="D263" s="70"/>
      <c r="F263" s="7"/>
      <c r="G263" s="71"/>
      <c r="H263" s="74"/>
      <c r="I263" s="74"/>
    </row>
    <row r="264" spans="2:9" ht="30">
      <c r="B264" s="76" t="s">
        <v>6</v>
      </c>
      <c r="C264" s="75" t="s">
        <v>210</v>
      </c>
      <c r="D264" s="76" t="s">
        <v>14</v>
      </c>
      <c r="G264" s="3"/>
      <c r="H264" s="72"/>
      <c r="I264" s="74"/>
    </row>
    <row r="265" spans="2:9" ht="15">
      <c r="B265" s="78"/>
      <c r="C265" s="77"/>
      <c r="D265" s="78"/>
      <c r="G265" s="3"/>
      <c r="H265" s="74"/>
      <c r="I265" s="74"/>
    </row>
    <row r="266" spans="2:9" ht="15">
      <c r="B266" s="78"/>
      <c r="C266" s="77"/>
      <c r="D266" s="78"/>
      <c r="G266" s="3"/>
      <c r="H266" s="74"/>
      <c r="I266" s="74"/>
    </row>
    <row r="267" spans="2:9" ht="15">
      <c r="B267" s="78"/>
      <c r="C267" s="77"/>
      <c r="D267" s="78"/>
      <c r="G267" s="3"/>
      <c r="H267" s="74"/>
      <c r="I267" s="74"/>
    </row>
    <row r="268" spans="2:9" ht="15">
      <c r="B268" s="78"/>
      <c r="C268" s="77"/>
      <c r="D268" s="78"/>
      <c r="G268" s="3"/>
      <c r="H268" s="74"/>
      <c r="I268" s="74"/>
    </row>
    <row r="269" spans="2:9" ht="15">
      <c r="B269" s="78"/>
      <c r="C269" s="77"/>
      <c r="D269" s="78"/>
      <c r="G269" s="3"/>
      <c r="H269" s="74"/>
      <c r="I269" s="74"/>
    </row>
    <row r="270" spans="2:9" ht="15">
      <c r="B270" s="79"/>
      <c r="G270" s="3"/>
      <c r="H270" s="74"/>
      <c r="I270" s="74"/>
    </row>
  </sheetData>
  <sheetProtection/>
  <autoFilter ref="A19:L105"/>
  <mergeCells count="16">
    <mergeCell ref="B2:C2"/>
    <mergeCell ref="B4:C4"/>
    <mergeCell ref="C5:I5"/>
    <mergeCell ref="K5:L9"/>
    <mergeCell ref="C6:I6"/>
    <mergeCell ref="C7:I7"/>
    <mergeCell ref="C8:I8"/>
    <mergeCell ref="C9:I9"/>
    <mergeCell ref="C10:I10"/>
    <mergeCell ref="K10:L16"/>
    <mergeCell ref="C11:I11"/>
    <mergeCell ref="C12:I12"/>
    <mergeCell ref="C13:I13"/>
    <mergeCell ref="C14:I14"/>
    <mergeCell ref="C15:I15"/>
    <mergeCell ref="C16:I16"/>
  </mergeCells>
  <hyperlinks>
    <hyperlink ref="C8" r:id="rId1" display="www.registraduria.gov.co"/>
  </hyperlinks>
  <printOptions horizontalCentered="1"/>
  <pageMargins left="1.2598425196850394" right="0.31496062992125984" top="0.1968503937007874" bottom="0.5905511811023623" header="0.31496062992125984" footer="0.31496062992125984"/>
  <pageSetup horizontalDpi="600" verticalDpi="600" orientation="landscape" paperSize="5" scale="57" r:id="rId4"/>
  <headerFooter>
    <oddFooter>&amp;LReviso: Javier Dario Sastoque Gomez.
Elaboro: Ricardo Andres Garcia Huertas&amp;R&amp;P DE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3:C3"/>
  <sheetViews>
    <sheetView zoomScalePageLayoutView="0" workbookViewId="0" topLeftCell="A1">
      <selection activeCell="C3" sqref="C3"/>
    </sheetView>
  </sheetViews>
  <sheetFormatPr defaultColWidth="11.421875" defaultRowHeight="15"/>
  <cols>
    <col min="2" max="2" width="44.8515625" style="0" customWidth="1"/>
    <col min="3" max="3" width="15.57421875" style="0" bestFit="1" customWidth="1"/>
  </cols>
  <sheetData>
    <row r="3" spans="2:3" ht="51">
      <c r="B3" s="4" t="s">
        <v>28</v>
      </c>
      <c r="C3" s="5">
        <v>940911218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Ricardo Andres Garcia Huertas</cp:lastModifiedBy>
  <cp:lastPrinted>2016-12-15T19:52:11Z</cp:lastPrinted>
  <dcterms:created xsi:type="dcterms:W3CDTF">2012-12-10T15:58:41Z</dcterms:created>
  <dcterms:modified xsi:type="dcterms:W3CDTF">2016-12-29T14:42:34Z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