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Hoja1" sheetId="1" r:id="rId1"/>
  </sheets>
  <definedNames>
    <definedName name="_xlnm._FilterDatabase" localSheetId="0" hidden="1">'Hoja1'!$A$18:$L$148</definedName>
    <definedName name="_xlnm.Print_Area" localSheetId="0">'Hoja1'!$B$1:$L$29</definedName>
    <definedName name="_xlnm.Print_Titles" localSheetId="0">'Hoja1'!$18:$18</definedName>
  </definedNames>
  <calcPr fullCalcOnLoad="1"/>
</workbook>
</file>

<file path=xl/sharedStrings.xml><?xml version="1.0" encoding="utf-8"?>
<sst xmlns="http://schemas.openxmlformats.org/spreadsheetml/2006/main" count="1386" uniqueCount="413">
  <si>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</si>
  <si>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</si>
  <si>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</si>
  <si>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</si>
  <si>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</si>
  <si>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</si>
  <si>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</si>
  <si>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</si>
  <si>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</si>
  <si>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</si>
  <si>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</si>
  <si>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</si>
  <si>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</si>
  <si>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</si>
  <si>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</si>
  <si>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</si>
  <si>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</si>
  <si>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</si>
  <si>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</si>
  <si>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</si>
  <si>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</si>
  <si>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</si>
  <si>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</si>
  <si>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</si>
  <si>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</si>
  <si>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</si>
  <si>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</si>
  <si>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NO</t>
  </si>
  <si>
    <t>ENERO</t>
  </si>
  <si>
    <t>SELECCIÓN ABREVIADA</t>
  </si>
  <si>
    <t>FEBRERO</t>
  </si>
  <si>
    <t>REGISTRADURIA NACIONAL DEL ESTADO CIVIL</t>
  </si>
  <si>
    <t xml:space="preserve">AV CALLE 26 N° 51 - 50 </t>
  </si>
  <si>
    <t>www.registraduria.gov.co</t>
  </si>
  <si>
    <t>JAVIER DARIO SASTOQUE GOMEZ</t>
  </si>
  <si>
    <t>22202880 EXT 1409-1400</t>
  </si>
  <si>
    <t>MISION: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</si>
  <si>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 xml:space="preserve">Misión </t>
  </si>
  <si>
    <t>VISION</t>
  </si>
  <si>
    <t>La Registraduría Nacional del Estado Civil será una Institución reconocida por la ciudadanía colombiana, por su excelencia en la prestación de los servicios a su cargo, garantizando la facilidad de acceso a toda la población, mediante la utilización de tecnologías modernas y el compromiso de sus funcionarios en la consolidación de un sistema de registro civil e identificación ágil, confiable y transparente, en la expedición de los documentos de identidad y la oportunidad, transparencia y eficiencia en la realización de los procesos electorales.</t>
  </si>
  <si>
    <t>Posibles códigos UNSPSC</t>
  </si>
  <si>
    <t>10 MESES</t>
  </si>
  <si>
    <t>GERENCIA ADMINISTRATIVA Y FINANCIERA - COORDINACION GRUPO DE COMPRAS - JAVIER DARIO SASTOQUE GOMEZ - TEL: 2202880 EXT 1409</t>
  </si>
  <si>
    <t>JULIO</t>
  </si>
  <si>
    <t>JUNIO</t>
  </si>
  <si>
    <t>CONTRATAR LOS SERVICIOS PROFESIONALES ENCAMINADOS A APOYAR TECNICAMENTE A LA COORDINACION DE MANTENIMIENTO Y CONSTRUCCIONES EN EL DESARROLLO DE LAS ACTIVIDADES NECESARIAS PARA EL CUMPLIMIENTO DE SUS FUNCIONES Y PROYECTOS A SU CARGO.</t>
  </si>
  <si>
    <t>MARZO</t>
  </si>
  <si>
    <t>46181501
46181504
46181528
46181533
46181604
46181704
46181804
46181902
46182002
46182201</t>
  </si>
  <si>
    <t>FORTALECIMIENTO A LOS ASUSTOS MISIONALES COMO IDENTIFICACION - FORTALECIMIENTO EN ELECTORAL. - MEJORAMIENTO INSTITUCIONAL. - FORMACION A LA CIUDADANIA EN VALORES PARA LA DEMOCRACIA</t>
  </si>
  <si>
    <t>NO APLICA</t>
  </si>
  <si>
    <t>AGOSTO</t>
  </si>
  <si>
    <t>SI</t>
  </si>
  <si>
    <t>DICIEMBRE</t>
  </si>
  <si>
    <t>SEPTIEMBRE</t>
  </si>
  <si>
    <t>CONTRATACIÓN DIRECTA</t>
  </si>
  <si>
    <t>NOVIEMBRE</t>
  </si>
  <si>
    <t>OCTUBRE</t>
  </si>
  <si>
    <t>81111812
81111820</t>
  </si>
  <si>
    <t>MMANTENIMIENTO SISTEMA DE NÓMINA DE LA RNEC KACTUS TH</t>
  </si>
  <si>
    <t>CARLOS ALIRIO GARCIA ROMERO - MIGUEL CASTELBLANCO</t>
  </si>
  <si>
    <t xml:space="preserve">MIGUEL CASTLBLANCO - GERENTE DEL TALENTO HUMANO ext. 1467 
</t>
  </si>
  <si>
    <t>SILVIA MARIA HOYOS - JEFE COMUNICACIONES Y PRENSA - TEL: 2202880 EXT 1828</t>
  </si>
  <si>
    <t>CONTRATAR   LOS SERVICIOS DE CAPACITACIÓN  QUE POR DEMANDA SE REQUIERAN PARA LOS SERVIDORES PÚBLICOS DE LA REGISTRADURÍA NACIONAL DEL ESTADO CIVIL DEL NIVEL CENTRAL Y DESCONCENTRADO.</t>
  </si>
  <si>
    <t>RENDICIÓN DE CUENTAS 2017</t>
  </si>
  <si>
    <t>SUSCRIPCION CONTRATOS DE PRESTACION DE SERVICIOS PARA LA RNEC VIGENCIA 2017</t>
  </si>
  <si>
    <t>PRESTAR EL SERVIVIO DE MONITOREO Y SEGUIMIENTO AL REGISTRO PERIODISTICO QUE SOBRE LA REGISTRADURIA NACIONAL HACEN LOS MEDIOS DE COMUNICACIÓN NACIONAL Y REGIONAL DEL PAIS</t>
  </si>
  <si>
    <t>ARRENDAMIENTO DE BIENES INMUEBLES</t>
  </si>
  <si>
    <t>COORDINACION GRUPO RECURSOS FISICOS 
RICARDO RINCON
  EXT 1197-1199</t>
  </si>
  <si>
    <t>CONTRATAR EL APOYO LOGÍSTICO PARA LA REALIZACIÓN DE ACTIVIDADES DE BIENESTAR,  CULTURALES,  RECREATIVAS Y DEPORTIVAS, DIRIGIDAS A LOS SERVIDORES DE LAS DELEGACIONES DEPARTAMENTALES.</t>
  </si>
  <si>
    <t>ADQUISICION DE EQUIPOS DE IDENTIFICACION BIOMETRICA PARA LA RNEC</t>
  </si>
  <si>
    <t xml:space="preserve">MIGUEL CASTLBLANCO - GERENTE DEL TALENTO HUMANO ext. 1467 </t>
  </si>
  <si>
    <t>42132203
42131606
51102710
42172001
42171917</t>
  </si>
  <si>
    <t xml:space="preserve">CONTRATAR LA ADQUISICIÓN DE SUSTANCIAS ANTISÉPTICAS, MATERIAL DE CURACIÓN, INSTRUMENTAL, MEDICAMENTOS ESENCIALES Y DEMÁS ELEMENTOS DE BIOSEGURIDAD QUE GARANTICEN LA PRESTACIÓN OPORTUNA DE LOS PRIMEROS AUXILIOS A LOS SERVIDORES, CONTRATISTAS Y VISITANTES DE LA ORGANIZACIÓN ELECTORAL. </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</si>
  <si>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</si>
  <si>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PUBLICAR LOS AVISOS DE PRENSA DE LOS FUNCIONARIOS FALLECIDOS Y DEMAS QUE REQUIERA LA ORGANIZACIÓN ELECTORAL</t>
  </si>
  <si>
    <t>COORDINACION GRUPO DE COMPRAS
 JAVIER DARIO SASTOQUE GOMEZ
 EXT 1409-1431</t>
  </si>
  <si>
    <t>ADQUISICIÓN DE CERTIFICADOS DIGITALES DE FUNCION PUBLICA, CON DESTINO A LOS FUNCIONARIOS QUE LO REQUIEREN PARA REALIZAR LAS TRANSACCIONES DIARIAS INHERENTES A LA EJECUCIÓN DEL SIIF – NACION II EN LAS ÁREAS DE LA DIRECCIÓN FINANCIERA, CONTABILIDAD, PRESUPUESTO, PAGADURÍA, GESTIÓN FINANCIERA, RECAUDOS, FONDO NACIONAL DE FINANCIACIÓN POLÍTICA, JURÍDICA, DIRECCIÓN ADMINISTRATIVA- COMPRAS, ALMACÉN E INVENTARIOS,  GERENCIA DEL TALENTO HUMANO, FONDO SOCIAL DE VIVIENDA A NIVEL NACIONAL Y CONSEJO NACIONAL ELECTORAL</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</si>
  <si>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</si>
  <si>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COORDINADOR MANTENIMIENTO Y CONSTRUCCIONES
JAVIER HORACIO PACHON ALDANA
EXT. 1308-1369</t>
  </si>
  <si>
    <t>CONTRATAR EL MANTENIMIENTO PREVENTIVO Y CORRECTIVO DE LA PLANTA TELEFÓNICA NEAX  2400-IPX DE LA RNEC SEDE CAN</t>
  </si>
  <si>
    <t>COORDINADOR MANTENIMIENTO Y CONSTRUCCIONES
JAVIER HORACIO PACHON ALDANA
EXT. 1308-1370</t>
  </si>
  <si>
    <t>CONTRATAR EL MANTENIMIENTO PREVENTIVO Y CORRECTIVO DEL ASCENSOR PANORÁMICO DE LA RNEC SEDE CAN</t>
  </si>
  <si>
    <t>COORDINADOR MANTENIMIENTO Y CONSTRUCCIONES
JAVIER HORACIO PACHON ALDANA
EXT. 1308-1371</t>
  </si>
  <si>
    <t xml:space="preserve">CONTRATAR EL MANTENIMIENTO PREVENTIVO Y CORRECTIVO DE LA PLANTA ELÉCTRICA DE LA RNEC SEDE CAN </t>
  </si>
  <si>
    <t>COORDINADOR MANTENIMIENTO Y CONSTRUCCIONES
JAVIER HORACIO PACHON ALDANA
EXT. 1308-1372</t>
  </si>
  <si>
    <t xml:space="preserve">CONTRATAR EL MANTENIMIENTO PREVENTIVO Y CORRECTIVO DE LAS MOTOBOMBAS DE LA RNEC SEDE CAN   </t>
  </si>
  <si>
    <t>COORDINADOR MANTENIMIENTO Y CONSTRUCCIONES
JAVIER HORACIO PACHON ALDANA
EXT. 1308-1373</t>
  </si>
  <si>
    <t>CONTRATAR EL MANTENIMIENTO PREVENTIVO Y CORRECTIVO DE LOS ASCENSORES DE PASAJEROS MARCA OTIS Y DE CARGA MARCA ATLAS DE LA RNEC SEDE CAN</t>
  </si>
  <si>
    <t>COORDINADOR MANTENIMIENTO Y CONSTRUCCIONES
JAVIER HORACIO PACHON ALDANA
EXT. 1308-1375</t>
  </si>
  <si>
    <t>COORDINADOR MANTENIMIENTO Y CONSTRUCCIONES
JAVIER HORACIO PACHON ALDANA
EXT. 1308-1376</t>
  </si>
  <si>
    <t>MANTENIMIENTO PREVENTIVO Y CORRECTIVO DE LOS AIRES ACONDICIONADOS CON QUE CUENTA EL EDIFICIO DE LA RNEC SEDE CAN</t>
  </si>
  <si>
    <t>COORDINADOR MANTENIMIENTO Y CONSTRUCCIONES
JAVIER HORACIO PACHON ALDANA
EXT. 1308-1378</t>
  </si>
  <si>
    <t>RECOLECCIÓN, TRANSPORTE Y  DISPOSICIÓN FINAL DE LOS RESIDUOS PELIGROSOS EN LA RNEC, SEDE CAN</t>
  </si>
  <si>
    <t>COORDINADOR MANTENIMIENTO Y CONSTRUCCIONES
JAVIER HORACIO PACHON ALDANA
EXT. 1308-1379</t>
  </si>
  <si>
    <t>MANTENIMIENTO PREVENTIVO Y CORRECTIVO DE MANTO IMPERMEABILIZADO CON FOIL DE ALUMINIO Y ACABADO EN PINTURA BITUMINOSA PARA LAS TERRAZAS DEL 3, 5 Y 6 PISO DE LA SEDE CAN</t>
  </si>
  <si>
    <t>COORDINADOR MANTENIMIENTO Y CONSTRUCCIONES
JAVIER HORACIO PACHON ALDANA
EXT. 1308-1380</t>
  </si>
  <si>
    <t>CONTRATAR EL MANTENIMIENTO PREVENTIVO SIN SUMINISTRO DE REPUESTOS DE LA SUBESTACION ELECTRICA DELA RNEC</t>
  </si>
  <si>
    <t>COORDINADOR MANTENIMIENTO Y CONSTRUCCIONES
JAVIER HORACIO PACHON ALDANA
EXT. 1308-1381</t>
  </si>
  <si>
    <t>ADQUISICION DE ANDAMIOS CON LAS NORMAS VIGENTES DE SEGURIDAD PARA LA REGISTRADURIA NACIONAL SEDE CAN</t>
  </si>
  <si>
    <t>COORDINADOR MANTENIMIENTO Y CONSTRUCCIONES
JAVIER HORACIO PACHON ALDANA
EXT. 1308-1383</t>
  </si>
  <si>
    <t xml:space="preserve">PRESTAR EL SERVICIO DE OUTSOURCING DE FOTOCOPIADO, EN LA SEDE CENTRAL DE LA ORGANIZACIÓN ELECTORAL – REGISTRADURÍA NACIONAL, UBICADA EN LA AV. CALLE 26 NO. 51-50 EN LA CIUDAD DE BOGOTÁ, D.C. </t>
  </si>
  <si>
    <t>REGISTRADORES DISTRITALES  - TEL: 2838367</t>
  </si>
  <si>
    <t>CONTRATAR EL SUMINISTRO DE TIQUETES AÉREOS  PARA GARANTIZAR EL DESPLAZAMIENTO DE LOS SERVIDORES PÚBLICOS Y CONTRATISTAS DE LA ORGANIZACIÓN ELECTORAL, A NIVEL NACIONAL E INTERNACIONAL.</t>
  </si>
  <si>
    <t>LICITACIÓN PÚBLICA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</si>
  <si>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DE IGUAL FORMA AMPARAR LOS BIENES E INTERESES PATRIMONIALES POR LOS QUE  LLEGAREN A SER LEGALMENTE RESPONSABLES, Y CONTRATAR EL SEGURO DE RESPONSABILIDAD CIVIL SERVIDORES PÚBLICOS,  ASÍ COMO  EL SEGURO COLECTIVO DE VIDA GRUPO DE LOS SERVIDORES Y MAGISTRADOS QUE A NIVEL NACIONAL PRESTAN SUS SERVICIOS A LA ORGANIZACIÓN ELECTORAL (REGISTRADURÍA NACIONAL DEL ESTADO CIVIL Y CONSEJO NACIONAL ELECTORAL)”</t>
  </si>
  <si>
    <t>43211700 
 78101800
44121600</t>
  </si>
  <si>
    <t>CONTRATACION AMONTO AGOTABLE DE LOS BIENES NECESARIOS PARA REALIZAR LAS ELECCIONES ATIPICAS Y MECANISMOS DE PARTICIPACION CIUDADANA QUE PUEDAN PRESENTARSE EN LA VIGENCIA 2017 (QUE TENGAN UN CENSO ELECTORAL NO MAYOR A 45.000 CIUDADANOS APTOS PARA SUFRAGAR)</t>
  </si>
  <si>
    <t>CARLOS ANTONIO CORONEL HERNANDEZ- NICOLAS FARFAN NAMEN- LUIS ALBERTO MARTINEZ</t>
  </si>
  <si>
    <t>80141600           80141700         80151500         84121800</t>
  </si>
  <si>
    <t>CONTRATAR EL SUMINISTRO DE BONOS DE DOTACIÓN, CANJEABLES EXCLUSIVAMENTE PARA CALZADO Y VESTIDO DE LABOR PARA LOS SERVIDORES PÚBLICOS DE LA ORGANIZACIÓN ELECTORAL QUE TIENEN DERECHO DE ACUERDO CON LA LEY 70 DE 1988 Y EL DECRETO 1978 DE 1989.</t>
  </si>
  <si>
    <t>ADQUISICIÓN DE FORMAS CONTINUAS IMPRESAS ERIALES REGISTROS CIVILES DE NACIMIENTO, MATRIMONIO, DEFUNCIÓN Y FORMATO TRAMITE CEDULACIÓN Y TARJETA DE IDENTIDAD, PARA SER DISTRIBUIDAS A NIVEL NACIONAL EN LAS DELEGACIONES DEPARTAMENTALES</t>
  </si>
  <si>
    <t>DANIEL ENRIQUE PARADA
COORIDINDOR GRUPO RECEPCIÓN  EXT 1251-1227</t>
  </si>
  <si>
    <t>CONTRATAR UN INTERMEDIARIO COMERCIAL PÚBLICO O PRIVADO, PARA QUE TRÁMITE, GESTIONE,  LIDERE Y PERFECCIONE LA VENTA DE BIENES MUEBLES SERVIBLES NO UTILIZABLES O INSERVIBLES QUE NO SON NECESARIOS PARA EL NORMAL FUNCIONAMIENTO DE LA ENTIDAD, PARA ADJUDICARLOS AL MEJOR POSTOR MEDIANTE SUBASTA PÚBLICA.</t>
  </si>
  <si>
    <t>COORDINADOR DE ALMACEN E INVENTARIOS
ROQUE MOLINA APONTE
EXT. 1040 - 1016</t>
  </si>
  <si>
    <t>ADQUISICION DE S.O.A.T. PARA LOS VEHICULOS DE LA ENTIDAD (73 UNIDADES VEHICULARES)</t>
  </si>
  <si>
    <t>COORDINADOR GRUPO DE TRANSPORTE
ALEXANDER GAVIRIA
EXT. 1026-1027</t>
  </si>
  <si>
    <t>PUBLICAR LOS ACTOS ADMINISTRATIVOS PROFERIDOS POR LA ORGANIZACIÓN ELECTORAL - REGISTRADURÍA NACIONAL DEL ESTADO CIVIL, CONSEJO NACIONAL ELECTORAL - Y FONDO ROTATORIO DE LA REGISTRADURÍA NACIONAL, EN EL DIARIO OFICIAL DE LA IMPRENTA NACIONAL DE COLOMBIA.</t>
  </si>
  <si>
    <t>CONTRATAR LA PRESTACIÓN DE SERVICIOS PROFESIONALES PARA EL SOSTENIMIENTO DE LA GESTIÓN DE COMUNICACIÓN PÚBLICA Y ESTRATÉGICA DE LA REGISTRADURÍA NACIONAL DEL ESTADO CIVIL CONTEMPLADA EN EL PLAN ESTRATÉGICO 2016 – 2019</t>
  </si>
  <si>
    <t>CONTRATAR UN SISTEMA DE AUDITORÍA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t>
  </si>
  <si>
    <t>ALVARO CAMPOS - ASESOR FONDO DE CAMPAÑAS - TEL: 2202880</t>
  </si>
  <si>
    <t>CONTRATAR EL SUMINISTRO DE COMBUSTIBLE DEL PARQUE AUTOMOTOR DE LA ENTIDAD</t>
  </si>
  <si>
    <t>PRESTAR LOS SERVICIOS PROFESIONALES EXTERNOS A LA OFICINA JURIDICA PARA LOGRAR CUMPLIR CON LOS OBJETIVOS DE LA MISMA, AL IGUAL QUE PRESTAR EL APOYO EN LOS ASUNTOS CONTRACTUALES Y COBROS COACTIVOS</t>
  </si>
  <si>
    <t xml:space="preserve">JEANETHE RODRIGUEZ PEREZ - JEFE OFICINA JURIDICA - TEL: 2202880 EXT 1509 </t>
  </si>
  <si>
    <t>CONTRATAR LA PRESTACION DE SERVICIOS A LA GESTION DE LA SECRETARIA GENERAL DE LA RNEC, PARA LA ELABORACION DE COMENTARIOS A LOS PROYECTOS DE LEY RELATIVOS A LOS MACROPROCESOS MISIONALES DE LÑA RNEC, PARA ELABORACION DE DOCUMENTOS LEGALES QUE SOPORTEN LA ESTRUCTURA JURIDICA DE LA RNEC Y PARA LA CONSOLIDACION Y TRAMITE DEL LIBRO BLANCO DE REFORMA DEL CODIGO ELECTORAL.</t>
  </si>
  <si>
    <t>ORLANDO BELTRAN CAMACHO - SECRETARIO GENERAL - TEL: 2202880 EXT: 1576</t>
  </si>
  <si>
    <t>PRESTAR SERVICIOS PROFESIONALES DE REPRESENTACIÓN JUDICIAL Y EXTRAJUDICIAL EN LOS PROCESOS EN QUE DEBA HACER PARTE LA ENTIDAD Y APOYAR LA LABOR DE LA OFICINA JURÍDICA EN LOS ASUNTOS DE SU COMPETENCIA.</t>
  </si>
  <si>
    <t>COORDINADOR DEL GRUPO DE TRABAJO DE DEFENSA JUDICIAL - TEL 2202880 EXT 1502</t>
  </si>
  <si>
    <t>JAVIER HORACIO PACHON  - COORDINACION DE MANTENIMIENTO Y CONSTRUCCIONES - TEL: 23202880 EXT 1317</t>
  </si>
  <si>
    <t>PRESTAR SERVICIOS PROFESIONALES DE REPRESENTACIÓN JUDICIAL Y EXTRAJUDICIAL EN LOS PROCESOS EN QUE DEBA HACER PARTE LA ENTIDAD EN GENERAL, Y EN ESPECIAL AQUELLOS QUE ATAÑEN A ASUNTOS PENALES, ASÍ COMO APOYAR LA LABOR DE LA OFICINA JURÍDICA EN LOS ASUNTOS DE SU COMPETENCIA</t>
  </si>
  <si>
    <t>FORTALECER LA PLATAFORMA TECNOLÓGICA QUE SOPORTA EL SISTEMA DE IDENTIFICACIÓN Y REGISTRO CIVIL PMT II,  RENOVACIÓN TECNOLÓGICA CONSISTENTE EN LA INTEGRACIÓN DE NUEVAS TECNOLOGÍAS DE LA INFORMACIÓN (EQUIPOS, SOFTWARE DE TERCEROS, SISTEMAS OPERATIVOS, MOTORES DE BASES DE DATOS, APLICATIVOS Y COMUNICACIONES), QUE PERMITAN LA MAYOR HOMOGENEIDAD CON LO EXISTENTE, PERMITIENDO LA COEXISTENCIA DE LAS FUNCIONALIDADES YA CONCEBIDAS, QUE GARANTIZAN LA CONTINUIDAD DEL NEGOCIO CON LOS NUEVOS REQUERIMIENTOS DEL ESTADO, DE LOS USUARIOS DE LA REGISTRADURÍA E INCORPORAR LOS BENEFICIOS QUE LAS NUEVAS TECNOLOGÍAS DE LA INFORMACIÓN BRINDAN EN LA ACTUALIDAD.</t>
  </si>
  <si>
    <t>N.A.</t>
  </si>
  <si>
    <t>Carlos Alberto Rojas Moreno &lt;carojasm@registraduria.gov.co&gt;
Carlos Alirio Garcia Romero &lt;cgarciar@registraduria.gov.co&gt;
Youssef Sefair Silva &lt;ysefair@registraduria.gov.co&gt;
Carlos Alberto Monsalve Monje &lt;camonsalve@registraduria.gov.co&gt;</t>
  </si>
  <si>
    <t>ADICIÓN CONTRATO</t>
  </si>
  <si>
    <t>EDGAR GALLO - ASESOR ADMINISTRATIVO CNE - TEL: 2202880</t>
  </si>
  <si>
    <t xml:space="preserve">APROBADAS </t>
  </si>
  <si>
    <t>APROBADAS     2018
$215.830.451</t>
  </si>
  <si>
    <t>COORDINACION ARCHIVO Y CORRESPONDENCIA 
MONICA MUÑOZ
 EXT 1048-1047</t>
  </si>
  <si>
    <t>APROBADAS MHCP $1.645.647.282</t>
  </si>
  <si>
    <t>COORDINACION ARCHIVO Y CORRESPONDENCIA 
MONICA MUÑOZ 
 EXT 1048-1047</t>
  </si>
  <si>
    <t>12 MESES</t>
  </si>
  <si>
    <t xml:space="preserve">APROBADAS RADICADO 22016-019516 de  31 mayo 2016 Minhacienda  </t>
  </si>
  <si>
    <t>MARTHA LORENA SALAZAR RINCÓN
GRUPO ARCHIVOS DE IDENTIFICACIÓN
Ext 1223-1247</t>
  </si>
  <si>
    <t>COORDINACION GRUPO RECURSOS FISICOS 
 RICARDO RINCON  
EXT 1197-1198</t>
  </si>
  <si>
    <t>C. NECESIDADES ADICIONALES</t>
  </si>
  <si>
    <t>84131600
 84131500</t>
  </si>
  <si>
    <t>92121700
92121800
92101500</t>
  </si>
  <si>
    <t>43211700                       81112200             81111500            78101800          44121700</t>
  </si>
  <si>
    <t>CARLOS ANTONIO CORONEL HERNANDEZ - LUIS ALBERTO MARTINEZ - REGISTRADURIA DELEGADA EN LO ELECTRORAL - TEL: 2202880 EXT 1321</t>
  </si>
  <si>
    <t>RECURSOS CORRIENTES (DEL TESORO)</t>
  </si>
  <si>
    <t>CONTRATAR LA ADQUISICION DE LOS BIENES Y SERVICIOS NECESARIOS PARA LLEVAR A CABO EL PERIODO DE INSCRIPCION DE CEDULAS (ELEMENTOS PARA EL KIT DE INSCRIPCION DE CEDULAS Y OTROS SERVICIOS) EL SOPORTE MANTENIMIENTO Y ACTUALIZACIÓN DEL SISTEMA DE INFORMACION DE CENSO ELECTORAL, CON EL FIN DE LOGRAR LA CONFORMACION, ACTUALIZACION Y DEPURACION DEL CENSO NACIONAL ELECTORAL PARA LAS ELECCIONES DE CONGRESO DE LA REPUBLICA Y PRESIDENTE Y VICEPRESIDENTE A CELEBRARSE EN EL AÑO 2018</t>
  </si>
  <si>
    <t xml:space="preserve">81111508                       81112105             </t>
  </si>
  <si>
    <t xml:space="preserve">CONTRATAR UN SISTEMA DE ARCHIVO AUDIOVISUAL DIGITAL PROFESIONAL PARA LA RECOPILACION DE MATERIAL INSTITUCIONAL DE LA REGISTRADURIA NACIONAL DEL ESTADO CIVIL </t>
  </si>
  <si>
    <t xml:space="preserve">MIGUEL CASTLBLANCO - GERENTE DEL TALENTO HUMANO                              TEL: 2202880  ext. 1467 
</t>
  </si>
  <si>
    <t>CONTRATAR LA PRESTACIÓN DE SERVICIOS PARA DIFUNDIR ASUNTOS RELACIONADOS CON LA INSCRIPCIÓN DE CÉDULAS PARA LAS ELECCIONES LEGISLATIVAS Y PRESIDENCIALES DE 2018 MEDIANTE LA ELABORACIÓN Y EJECUCIÓN DE UN PLAN DE MEDIOS QUE INCLUYA CUÑAS RADIO NACIONAL Y REGIONAL, ESTRATEGIA EN REDES SOCIALES Y ESTRATEGIA EN PORTALES DIGITALES.</t>
  </si>
  <si>
    <t>CONTRATAR LA ADQUISICIÓN DE ELEMENTOS DE PROTECCIÓN PERSONAL Y  ELEMENTOS PARA LAS BRIGADAS DE EMERGENCIAS DE LA REGISTRADURIA NACIONAL DEL ESTADO CIVIL</t>
  </si>
  <si>
    <t>CONTRATAR LA PRESTACION DE SERVICIOS DE APOYO LOGISTICO PARA LA REALIZACION DEL PROGRAMA DE BIENESTAR SOCIAL DIRIGIDO A LOS ERVIDORES PUBLICOS DE LA ORGANIZACIÓN ELECTORAL Y A SU NUCLEO FAMILIAR, DE LA SEDE CENTRAL REGISTRADURIA DISTRITAL Y DELEGACION CINDINAMARCA, ASI COMO EL DESARROLLO DE LAS OLIMPIADAS DEPORTIVAS NACIONALES</t>
  </si>
  <si>
    <t xml:space="preserve">92121700                       92121800            </t>
  </si>
  <si>
    <t>CONTRATAR CON LA UNIDAD NACIONAL DE PROTECCION LA IMPLEMENTACION DE LAS MEDIDAS DE PROTECCIONPARA LAS ALTAS DIGNIDADES DE LA ORGANIZACIÓN ELECTORAL, MAGISTRADOS DEL CONSEJO NACIONAL ELECTORAL Y REGISTRADSOR NACIONAL DEL ESTADO CIVIL, QUE EN RAZON A SU CARGO Y FUNCIONES TIENEN UN MAYOR RIESGO PARA SU VIDA E INTEGRIDAD FISICA.</t>
  </si>
  <si>
    <t>9,5 MESES</t>
  </si>
  <si>
    <t>CONSEJO NACIONAL ELECTORAL - EDGAR GALLO CARREÑO - ASESOR ADMINISTRATIVO - TEL: 2202880</t>
  </si>
  <si>
    <t xml:space="preserve">PRESTAR LOS SERVICIOS PROFESIONALES EXTERNOS A LA OFICINA JURIDICA EN ASPECTOS RELACIUONADOS CON LA CONTRATACION PARA LA ADQUISICION DE BIENES Y SERVICIOS DE LA RNEC Y FRR, EN TODAS LAS ETAPAS DE LA MISMA Y EN LOS DEMAS TEMAS Y AREAS DEL DERECHO QUE LE SEAN REQUERIDOS POR LA OFICINA JURIDICA. </t>
  </si>
  <si>
    <t>DIRECCION FINANCIERA - SONIA FAJARDO MEDINA - TEL:2202880 EXT 1360</t>
  </si>
  <si>
    <t>COORDINACION GRUPO DE COMPRAS - JAVIER DARIO SASTOQUE GOMEZ - TEL:2202880 EXT 1409</t>
  </si>
  <si>
    <t>9 MESES</t>
  </si>
  <si>
    <t>OFICINA DE PLANEACION - CASTULO MORALES - TEL:2202880 EXT 1925</t>
  </si>
  <si>
    <t>DIRECCION ADMINISTRATIVA - LUIS FERNANDO GARCIA CERO - TEL: 2202880 EXT: 1432</t>
  </si>
  <si>
    <t>ADICION N° 05 AL CONTRATO DE SUMINISTRO N° 011 DE 2016, QUE TIENE POR OBJETO CONTRATAR EL SUMINISTRO DE TIQUETES AEREOS PARA GARANTIZAR EL DESPLAZAMIENTO DE LOS SERVIDORES PUBLICOS Y CONTRATISTAS DE LA ORGANIZACIÓN ELECTORAL, A NIVEL NACIONAL E INTERNACIONAL.</t>
  </si>
  <si>
    <t>GERENTE DEL TALENTO HUMANO - MIGUEL ALFONSO CASTELBALNCO GORDILLO - TEL: 2202880 EXT 1465</t>
  </si>
  <si>
    <t>VIGENCIA FUTURA - CENTRALES SERV. PROFESIONALES ACOMPAÑAMIENTO ASISTENCIA TÉCN Y APOYO PROCESO DE CONVERGENCIA DE INFORMACIÓN FINANCIERA ACTUAL NORMAS INTERNACIONALES CONTABILIDAD SECTOR P NICSP TER EJ. PARTIR SUSCRIP ACTA INICIO PREVIA APROB.GTIA ÚNICA HASTA 31/3/18</t>
  </si>
  <si>
    <t>CENTRALES-CTTAR. LA PRESTACIÓN DE SERVICIOS PROFESIONALES PARA EL APOYO DE ASPECTOS JURÍDICOS CONTRACTUALES EN EL DESARROLLO DE LA GERENCIA ADTIVA. Y FCIERA. DE LA RNEC//T. EJECUCIÓN 11 MESES A PARTIR DE LA APROBACIÓN DE LA GARANTÍA ÚNICA.</t>
  </si>
  <si>
    <t>CENTRALES PRESTACIÓN SERVICIOS EN RNEC PARA MONITOREO, FORTALECIMIENTO Y RELACIONAMIENTO INSTITUCIONAL CON CONGRESO REPÚBLICA TER. EJ. 11 MESES CONTADOS A PARTIR DE LA APROBACIÓN GARANTÍA ÚNICA</t>
  </si>
  <si>
    <t>CENT-CTTAR LA PREST.DE SERV. PROF. Y APOYO A LA GESTIÓN DE LA GTH, LA OF. DE PLANEACIÓN Y LA OF. DE CONTROL DISCIPLINARIO DE LA RNEC PARA LA PROFUNDIZACIÓN DE LOS SIST. DE GESTIÓN Y EL DESARROLLO DE UNA CULTURA ORGANIZAC/T. EJEC HASTA EL 23/12/2017</t>
  </si>
  <si>
    <t>CENTRALES/SERVICIOS PROFESIONALES DE NUTRICIONISTA QUE APOYE Y ACOMPAÑE A LA RNEC DURANTE LA EJECUCIÓN DE CONTRATO DE COMODATO CON ARDIKO A &amp; CIA LTDA.CONSTRUCCIONES Y SUMINISTROS/T. EJECUCIÓN: DIEZ (10) MESES A PARTIR G. ÚNICA Y REQUISITOS EJECUCIÓN</t>
  </si>
  <si>
    <t>CENTRALES/SERVICIOS PROFESIONALES ASESORÍA Y ACOMPAÑAMIENTO ESPECIALIZADO GESTIÓN ASUNTOS PLANEACIÓN INSTITUCIONAL Y PRESUPUESTO REQUERIDOS RNEC. ANTE CONGRESO REPUBLICA Y AUTORIDADES GUBERNAMENTALES TERM. EJ.10 MESES A PARTIR APROB. GARANTÍA ÚNICA.</t>
  </si>
  <si>
    <t>CENTRALES SERVICIOS PROFESIONALES APOYO A LA GESTIÓN Y ACOMPAÑAMIENTO EN LA RNEC DE ACUERDO INSTRUCCIONES QUE PARA EL EFECTO IMPARTA LA SECRETARIA GRAL DE LA RNEC TER. EJ. 9 MESES A PARTIR APROBACIÓN GARANTIA ÚNICA</t>
  </si>
  <si>
    <t>MANTENIMIENTO MAQUINAS TALLER DE PUBLICACIONES</t>
  </si>
  <si>
    <t>ABRIL</t>
  </si>
  <si>
    <t>COMPRA DE EQUIPOS DE AUDIOVISUALES - GRBADORA DE PERIODISTA</t>
  </si>
  <si>
    <t>2 MESES</t>
  </si>
  <si>
    <t>HERRAMIENTAS OFIMATICAS - COMPUTADORES, PORTATILES E IMPRESORAS</t>
  </si>
  <si>
    <t xml:space="preserve">HERRAMIENTAS AUDIOVISUALES - CAMARAS FOTOGRAFICAS, FILMADORAS, Y DEMAS ELEMENTOS </t>
  </si>
  <si>
    <t>4 MESES</t>
  </si>
  <si>
    <t>HERRAMIENTAS OFIMATICAS - ADQUISICION ELEMENTOS TECNOLOGICOS CON DESTINO AL CNE, PARA EL FORTALECIMIENTO TECNOLOGICO DE LA ENTIDAD</t>
  </si>
  <si>
    <t>3 MESES</t>
  </si>
  <si>
    <t>SUBASTA INVERSA</t>
  </si>
  <si>
    <t xml:space="preserve">
43211700
81111500
78101800
44121700
44121600
81112400
</t>
  </si>
  <si>
    <t>CARLOS ANTONIO CORONEL HERNANDEZ - CARLOS ALIRIO  GARCIA ROMERO</t>
  </si>
  <si>
    <t>81112000
81141900
93111600</t>
  </si>
  <si>
    <t>CARLOS ALIRIO GARCÍA ROMERO
CARLOS ANTONIO CORONEL HERNANDEZ</t>
  </si>
  <si>
    <t>14121812
14111818
44103112</t>
  </si>
  <si>
    <t>KIT FOTOGRÁFICO</t>
  </si>
  <si>
    <t>Carlos Alberto Rojas Moreno &lt;carojasm@registraduria.gov.co&gt;; Magda Yineth Suancha Beltran &lt;mysuancha@registraduria.gov.co&gt;</t>
  </si>
  <si>
    <t>COMUNICACIÓN SATELITAL</t>
  </si>
  <si>
    <t>45121504
43212114</t>
  </si>
  <si>
    <t>CÁMARAS E IMPRESORAS FOTOGRÁFICAS</t>
  </si>
  <si>
    <t xml:space="preserve">53103101
53102516
53103001
53101802
46161604
46181543
</t>
  </si>
  <si>
    <t>KITES DE IDENTIFICACION - PRENDAS DE VESTIR</t>
  </si>
  <si>
    <t>55121714
49121503
55121715</t>
  </si>
  <si>
    <t>VISIBILIDAD</t>
  </si>
  <si>
    <t>Abril</t>
  </si>
  <si>
    <t>ADICION AL CONTRATO N° 007 DE 2017 CUYO OBJETO ES: CONTRATAR LA PRESTACIÓN DE SERVICIOS PROFESIONALES PARA EL APOYO DE ASPECTOS JURÍDICOS CONTRACTUALES EN EL DESARROLLO DE LA GERENCIA ADTIVA. Y FCIERA. DE LA RNEC</t>
  </si>
  <si>
    <t>11 MESES</t>
  </si>
  <si>
    <t>ACUERDO MARCO - COLOMBIA COMPRA EFICIENTE</t>
  </si>
  <si>
    <t>SUBSECRETARIA CONSEJO NACIONAL ELECTORAL- RAFAEL VARGAS</t>
  </si>
  <si>
    <t>CUATRO (4) RELOJES RADICADOR DE DOCUMENTOS.                                                     TRES (3) IMPRESORA DE ETIQUETA</t>
  </si>
  <si>
    <t>APROBADO ($204.522.168)</t>
  </si>
  <si>
    <t xml:space="preserve">ARRENDAMIENTO DE UN ÁREA LOCATIVA QUE CONTENGA LA INFRAESTRUCTURA FÍSICA, TECNOLÓGICA Y ADMINISTRATIVA, REQUERIDA POR LA DIRECCIÓN NACIONAL DE IDENTIFICACIÓN DE LA REGISTRADURÍA NACIONAL DEL ESTADO CIVIL, PARA LLEVAR A CABO LOS PROCEDIMIENTOS ADMINISTRATIVOS CORRESPONDIENTES QUE PERMITAN GARANTIZAR LA IDENTIFICACIÓN DE LA POBLACIÓN REINCORPORADA Y/O DESVINCULADA DENTRO DEL MARCO DEL POSTCONFLICTO. </t>
  </si>
  <si>
    <t>CONTRATAR LOS BIENES Y SERVICIOS PARA LLEVAR A CABO LAS ELECCIONES DE ALCALDE EN EL MUNICIPIO DE TUMACO – NARIÑO, TALES COMO LOS ELEMENTOS CONSTITUTIVOS DEL KIT ELECTORAL Y EL SERVICIO DE  BIOMETRÍA, A REALIZARSE EL PRÓXIMO 23 DE ABRIL DE 2017, DE CONFORMIDAD CON EL  COMPONENTE TÉCNICO.</t>
  </si>
  <si>
    <t>PRESTAR EL SERVICIO INTEGRAL DE LA TOTALIDAD DE LOS COMPONENTES INFORMÁTICOS PARA LAS ELECCIONES DE ALCALDE EN EL MUNICIPIO DE TUMACO-NARIÑO, A REALIZARSE EL 23 DE ABRIL DE 2017</t>
  </si>
  <si>
    <t>MAYO</t>
  </si>
  <si>
    <t>LUIS ALBERTO MARTÍNEZ BARAJAS- DIRECTOR DE CENSO ELECTORAL</t>
  </si>
  <si>
    <t>1 MES</t>
  </si>
  <si>
    <t>ARRENDAMIENTO DEL ÁREA LOCATIVA  QUE COMPRENDE LA INFRAESTRUCTURA FISCA, TECNOLÓGICA Y ADMINISTRATIVA, DE 105 MTS2</t>
  </si>
  <si>
    <t>CONTRATAR LA PRESTACIÓN DE SERVICIOS COMO PERITO O TÉCNICO EN GRAFOLOGÍA Y/O DOCUMENTOLOGÍA FORENSE, CON EL FIN DE REALIZAR EL ANÁLISIS TÉCNICO A DOCUMENTOS Y/O ESCRITOS, EN CUANTO A SU PROCEDENCIA Y AUTENTICIDAD, TANTO EN LA FORMA, COMO EN SU CONTENIDO, EXPERTICIAS EN FIRMAS Y ESTABLECER LA PLENA UNIPROCEDENCIA</t>
  </si>
  <si>
    <t>MANTENIMIENTO PREVENTIVO Y CORRECTIVO A LAS MAQUINAS TALLER DE PUBLICACIONES (LITOGRAFICA Y CORTADORA)</t>
  </si>
  <si>
    <t>INVITACIÓN PUBLICA</t>
  </si>
  <si>
    <t>6 MESES</t>
  </si>
  <si>
    <t>7 MESES</t>
  </si>
  <si>
    <t>1,5 MESES</t>
  </si>
  <si>
    <t>8 MESES</t>
  </si>
  <si>
    <t>15 MESES</t>
  </si>
  <si>
    <t>3,5 MESES</t>
  </si>
  <si>
    <t>16 MESES</t>
  </si>
  <si>
    <t xml:space="preserve">1 MES  </t>
  </si>
  <si>
    <t>URGENCIA MANIFIESTA</t>
  </si>
  <si>
    <t>PRESTACION DE SERVICIOS PROFESIONALES PARA LA FORMULACION Y EJECUCION DE LA ESTRATEGIA DE COMUNICACIÓN DIGITAL</t>
  </si>
  <si>
    <t>INVITACION PUBLICA</t>
  </si>
  <si>
    <t>10 DIAS</t>
  </si>
  <si>
    <t>CONTRATAR LOS BIENES Y SERVICIOS NECESARIOS PARA LLEVAR A CABO LA REVOCATORIA DE MANDATO DEL ALCALDE DEL MUNICIPIO DE BARRANCABERMEJA – SANTANDER.</t>
  </si>
  <si>
    <t>ADQUISICIÓN DE EXTINTORES Y ACCESORIOS PARA EQUIPOS DE PREVENCIÓN Y ATENCIÓN DE EMERGENCIAS, ASÍ COMO  REVISIÓN, MANTENIMIENTO Y RECARGA DE LOS EXTINTORES EXISTENTES EN LAS OFICINAS CENTRALES DE LA REGISTRADURÍA NACIONAL SEDE CAN.</t>
  </si>
  <si>
    <t>DOCTOR NICOLAS FARFAN NAMEN - DIRECTOR DE GESTION ELECTORAL</t>
  </si>
  <si>
    <t>CONSEJO NACIONAL ELECTORAL - JUAN CARLOS HOYOS - ASESOR DE SISTEMAS - TEL: 2202880</t>
  </si>
  <si>
    <t>52141526
52151701</t>
  </si>
  <si>
    <t>ADQUIRIR MEDIENTE LA MODALIDAD DE MINIMA CUANTIA - GRANDES SUPERFICIES UNA GRECA DOBLE Y CARRO DE SERVICIO DE CAFETERIA PARA EL CNE</t>
  </si>
  <si>
    <t>MINIMA CUANTIA</t>
  </si>
  <si>
    <t>CONSEJO NACIONAL ELECTORAL - EDGAR GALLO - ASESOR DE ADMINISTRATIVO - TEL: 2202880</t>
  </si>
  <si>
    <t>ARRENDAMIENTO DE UN ÁREA LOCATIVA REQUERIDA POR LA REGISTRADURÍA NACIONAL, PARA LLEVAR A CABO EL PROCESO DE REVISIÓN DE FIRMAS O APOYOS A LOS MECANISMOS DE PARTICIPACIÓN CIUDADANA.</t>
  </si>
  <si>
    <t>1  MES</t>
  </si>
  <si>
    <t>93151607
84111603
93111607
81111820
81111808</t>
  </si>
  <si>
    <t>PRESTAR EL SERVICIO DE AUDITORIA EXTERNA A LOS DIFERENTES COMPONENTES DEL PROCESO ELECTORAL PARA LAS ELECCIONES DE CONGRESO DE LA REPÚBLICA Y FÓRMULA PRESIDENCIAL A CELEBRARSE EN EL AÑO 2018</t>
  </si>
  <si>
    <t>NUEVE MESES</t>
  </si>
  <si>
    <t>EN TRAMITE</t>
  </si>
  <si>
    <t>CARLOS ALIRIO GARCÍA ROMERO - GERENTE DE INFORMATICA - CARLOS ANTONIO CORONEL HERNÁNDEZ - REGISTRADOR DELEGADO EN LO ELECTORAL / TEL: 2202880 EXT 1321 - 1525</t>
  </si>
  <si>
    <t>81111801
81111811
81112101
81161703
81161704
81161712</t>
  </si>
  <si>
    <t>PRESTAR EL SERVICIO DE UNA SOLUCIÓN INTEGRAL DE COMUNICACIONES Y DE SEGURIDAD DE LA INFORMACIÓN PARA LOS PROCESOS ELECTORALES DE CONGRESO DE LA REPÚBLICA Y FÓRMULA PRESIDENCIAL A REALIZARSE EN EL AÑO 2018</t>
  </si>
  <si>
    <t>CARLOS ALIRIO GARCÍA ROMERO - GERENTE DE INFORMATICA /  TEL: 2202880 EXT 1525</t>
  </si>
  <si>
    <t>81112001
81112002
81141902
81112103
81111508
81111509
81111801</t>
  </si>
  <si>
    <t>PRESTAR EL SERVICIO DE UNA SOLUCIÓN INTEGRAL INFORMÁTICA Y LOGÍSTICA PARA LA CONSOLIDACIÓN Y DIVULGACIÓN DE RESULTADOS ELECTORALES DE LAS ELECCIONES DE CONGRESO Y FÓRMULA PRESIDENCIAL A CELEBRARSE EN EL AÑO 2018</t>
  </si>
  <si>
    <t>81112002
81141902
93111604</t>
  </si>
  <si>
    <t>PRESTAR EL SERVICIO DE UNA SOLUCIÓN INFORMÁTICA INTEGRAL PARA EL PROCESAMIENTO DE DATOS ELECTORALES DE PRECONTEO, ESCRUTINIO Y DIGITALIZACIÓN, PARA LAS ELECCIONES DE CONGRESO DE LA REPÚBLICA Y FORMULA PRESIDENCIAL A REALIZARSE EN EL AÑO 2018</t>
  </si>
  <si>
    <t xml:space="preserve">
43211700
81111500
78101800
44121700
44121600
81112400
43211700
</t>
  </si>
  <si>
    <t>CONTRATAR UNA SOLUCIÓN INTEGRAL QUE PROPORCIONE LOS BIENES Y SERVICIOS NECESARIOS QUE PERMITAN ORGANIZAR Y GARANTIZAR EL PROCESO ELECTORAL PARA LAS ELECCIONES DE CONGRESO DE LA REPÚBLICA Y FÓRMULA PRESIDENCIAL A CELEBRARSE EN EL AÑO 2018.</t>
  </si>
  <si>
    <t>DIEZ MESES</t>
  </si>
  <si>
    <t>CARLOS ANTONIO CORONEL HERNÁNDEZ - REGISTRADOR DELEGADO EN LO ELECTORAL / TEL: 2202880 EXT 1321</t>
  </si>
  <si>
    <t>ARRENDAMIENTO DE UN ÁREA LOCATIVA REQUERIDA POR LA REGISTRADURÍA NACIONAL, PARA LLEVAR A CABO EL PROCESO DE REVISIÓN DE FIRMAS O APOYOS A CANDIDATURAS POR GRUPOS SIGNIFICATIVO DE CIUDADANOS Y/O MOVIMIENTOS SOCIALES Y COMITÉS PROMOTORES DEL VOTO EN BLANCO PARA LAS ELECCIONES DE CONGRESO DE LA REPÚBLICA Y FORMULA PRESIDENCIAL A CELEBRARSE EN EL AÑO 2018.</t>
  </si>
  <si>
    <t>OCHO MESES</t>
  </si>
  <si>
    <t>LUIS ALBERTO MARTÍNEZ BARAJAS - DIRECTOR DE CENSO ELECTORAL - TEL: 2202880 EXT 1321</t>
  </si>
  <si>
    <t>PRESTACIÓN DE LOS SERVICIOS PROFESIONALES COMO PERITO O TÉCNICO EN GRAFOLOGÍA Y/O DOCUMENTOLOGÍA FORENSE, CON EL FIN DE REALIZAR EL ANÁLISIS TÉCNICO A DOCUMENTOS Y/O ESCRITOS, EN CUANTO A SU PROCEDENCIA Y AUTENTICIDAD, TANTO EN LA FORMA, COMO EN SU CONTENIDO, EXPERTICIAS EN FIRMAS Y ESTABLECER LA PLENA UNIPROCEDENCIA, ORIGINALIDAD O FALSEDAD DE LOS DIFERENTES APOYOS RADICADOS ANTE LA DIRECCIÓN DE CENSO ELECTORAL, DURANTE EL TIEMPO DE EJECUCIÓN DEL CONTRATO, PARA LAS FIRMAS O APOYOS A CANDIDATURAS POR GRUPOS SIGNIFICATIVO DE CIUDADANOS Y/O MOVIMIENTOS SOCIALES Y COMITÉS PROMOTORES DEL VOTO EN BLANCO PARA LAS ELECCIONES DE CONGRESO DE LA REPÚBLICA Y FORMULA PRESIDENCIAL A CELEBRARSE EN EL AÑO 2018.</t>
  </si>
  <si>
    <t>CAPACITAR A LOS JURADOS DE VOTACIÓN, NOMBRADOS EN ALGUNAS CIUDADES DEL PAÍS, QUIENES PRESTARÁN SUS SERVICIOS EN DESARROLLO DE LAS VOTACIONES PARA LAS ELECCIONES DE CONGRESO DE LA REPÚBLICA Y FORMULA PRESIDENCIAL A CELEBRARSE EN EL AÑO 2018.</t>
  </si>
  <si>
    <t>2 DE OCTUBRE</t>
  </si>
  <si>
    <t>DESDE LA APROBACION DE LA GARANTIA UNICA Y HASTA EL 31 DE MAYO DE 2018</t>
  </si>
  <si>
    <t xml:space="preserve">CONTRATACIÓN DIRECTA </t>
  </si>
  <si>
    <t>NICOLAS FARFAN NAMEN - DIRECTOR DE GESTION ELECTORAL - TEL: 2202880 EXT 1321</t>
  </si>
  <si>
    <t>CONTRATAR EL SEGURO COLECTIVO DE VIDA PARA LOS SUPERNUMERARIOS QUE LA ENTIDAD VINCULARÁ EN EL MARCO DE LAS ELECCIONES DE CONGRESO DE LA REPÚBLICA Y FÓRMULA PRESIDENCIAL A CELEBRARSE EN 2018.</t>
  </si>
  <si>
    <t>7 MESES Y 18 DIAS</t>
  </si>
  <si>
    <t>NA.</t>
  </si>
  <si>
    <t xml:space="preserve">GERENTE TALENTO HUMANO: EXT. 1467 
COORDINADORA DESARROLLO INTEGRAL DEL TALENTO HUMANO: EXT. 1469 
</t>
  </si>
  <si>
    <t>90101501
90111501
90121502</t>
  </si>
  <si>
    <t>A partir de la aprobación de la garantía única y hasta el 31 de julio de 2018.</t>
  </si>
  <si>
    <t>CONTRATAR EL SUMINISTRO DE TIQUETES AÉREOS PARA GARANTIZAR EL DESPLAZAMIENTO DE LOS SERVIDORES PÚBLICOS DE LA ORGANIZACIÓN ELECTORAL – RNEC, A NIVEL NACIONAL EN EL MARCO DE LAS ELECCIONES DE CONGRESO DE LA REPÚBLICA Y FÓRMULA PRESIDENCIAL A CELEBRARSE EN 2018.</t>
  </si>
  <si>
    <t>A  partir de la aprobación y registro presupuestal de la orden de compra y hasta el 31 de julio de 2018</t>
  </si>
  <si>
    <t xml:space="preserve">ACUERDO MARCO DE PRECIOS </t>
  </si>
  <si>
    <t>CONTRATAR EL DISEÑO Y EJECUCIÓN DE UNA ESTRATEGIA INTEGRAL EN MEDIOS QUE PERMITA LA DIFUSIÓN DE ASUNTOS RELACIONADOS PARA LAS ELECCIONES DE CONGRESO DE LA REPÚBLICA Y FÓRMULA PRESIDENCIAL A CELEBRARSE EN 2018.</t>
  </si>
  <si>
    <t>hasta 18 de junio de 2018</t>
  </si>
  <si>
    <t>LICITACIÓN PUBLICA</t>
  </si>
  <si>
    <t>SILVIA MARIA HOYOS - JEFE DE COMUNICACIONES Y PRENSA / TEL: 2202880 EXT 1828-1000
smhoyosv@registraduria.gov.co</t>
  </si>
  <si>
    <t>CONTRATAR  EL ARRENDAMIENTO DE UN ÁREA SUFICIENTE, PARA LA REALIZACIÓN DE LAS DIFERENTES ACTIVIDADES QUE CONLLEVEN EL DESARROLLO DE LOS PROCESOS ELECTORALES CORRESPONDIENTES A LA ELECCIÓN DE CONGRESO DE LA REPÚBLICA Y FÓRMULA PRESIDENCIAL A REALIZARSE EN EL AÑO 2018.</t>
  </si>
  <si>
    <t>JAIME HERNANDO SUAREZ BAYONA - REGISTRADORES DISTRITALES DEL ESTADO CIVIL: TEL: 2868667</t>
  </si>
  <si>
    <t>ADQUISICION DE EQUIPO DE FOTOGRAFIA PROFESIONAL CON ACCESORIOS PARA LA OFICINA DE COMUNICACIONES Y PRENSA DE LA REGISTRADURIA NACIONAL DEL ESTADO CIVIL</t>
  </si>
  <si>
    <t>ADICION AL CONTRATO N° 001 DE 2017 CUYO OBJETO ES: PUBLICAR LOS ACTOS ADMINISTRATIVOS PROFERIDOS POR LA ORGANIZACIÓN ELECTORAL - REGISTRADURÍA NACIONAL DEL ESTADO CIVIL, CONSEJO NACIONAL ELECTORAL - Y FONDO ROTATORIO DE LA REGISTRADURÍA NACIONAL, EN EL DIARIO OFICIAL DE LA IMPRENTA NACIONAL DE COLOMBIA.</t>
  </si>
  <si>
    <t xml:space="preserve">SUMINISTRO E INSTALACIÓN DE SECA MANOS PARA DIFERENTES BAÑOS DE LAS OFICINAS CENTRALES DE LA REGISTRADURIA NACIONAL </t>
  </si>
  <si>
    <t>JAVIER HORACIO PACHON ALDANA - COORDINACION DE MANTENIMIENTO Y CONSTRUCCIONES - TEL: 2202880 EXT 1307</t>
  </si>
  <si>
    <t>ADICION A LA CARTA DE ACEPTACION 020 DE 2017 CUYO OBJETO ES: MANTENIMIENTO PREVENTIVO Y CORRECTIVO DE MANTO IMPERMEABILIZADO CON FOIL DE ALUMINIO Y ACABADO EN PINTURA BITUMINOSA PARA LAS TERRAZAS DEL 3, 5 Y 6 PISO DE LA SEDE CAN</t>
  </si>
  <si>
    <t>SUMINISTRO E INSTALACION DE TRES (03) TRAMPAS DE GRASA PARA LA CAFETERIA DE LA RNEC SEDE CAN</t>
  </si>
  <si>
    <t xml:space="preserve">90101501
90111501
90121502
</t>
  </si>
  <si>
    <t>ADQUIRIR EL SERVICIO DE APOYO LOGÍSTICO PARA LA REALIZACIÓN DE LA XII REUNIÓN INTERAMERICANA DE AUTORIDADES ELECTORALES, EN LA CIUDAD DE CARTAGENA.</t>
  </si>
  <si>
    <t xml:space="preserve">CONSEJO NACIONAL ELECTORAL - ASESORA ENCUESTAS Y RELACIONES INTERNACIONALES 
</t>
  </si>
  <si>
    <t>ADQUIRIR EL SERVICIO DE APOYO LOGÍSTICO PARA LA REALIZACIÓN DE LA I CONFERENCIA DE LA ASOCIACIÓN DE MAGISTRADAS ELECTORALES DE IBEROAMÉRICA, EN LA CIUDAD DE BOGOTÁ, Y PARA EL DESARROLLO DE REUNIONES DE SEGUIMIENTO A LA MISMA.</t>
  </si>
  <si>
    <t>ADICIÓN NO. 1 AL CONTRATO DE SUMINISTRO NO. 030 DE 2017, CUYO OBJETO ES CONTRATAR EL SUMINISTRO DE TIQUETES AÉREOS PARA GARANTIZAR EL DESPLAZAMIENTO DE LOS SERVIDORES PÚBLICOS Y CONTRATISTAS DE LA ORGANIZACIÓN ELECTORAL, A NIVEL NACIONAL E INTERNACIONAL, DE CONFORMIDAD CON LAS ESPECIFICACIONES DESCRITAS Y DETALLADAS EN EL ESTUDIO PREVIO, SU ALCANCE, EL PLIEGO DE CONDICIONES DE LA LICITACIÓN PÚBLICA NO. 002 DE 2017 DE LA REGISTRADURÍA NACIONAL DEL ESTADO CIVIL, SU ADENDA Y LA PROPUESTA PRESENTADA POR EL CONTRATISTA, LOS CUALES FORMAN PARTE INTEGRAL DEL CONTRATO.</t>
  </si>
  <si>
    <t>Gerente Talento Humano: ext. 1467. 
Ärea de Viáticos - Luisa Saavedra - Supervisora Contrato 030 de 2017. Ext. 1924</t>
  </si>
  <si>
    <t>APROBADAS</t>
  </si>
  <si>
    <t>YOUSSEF SEFAIR SILVA                            HEVER HERNAN PITA HERRERA</t>
  </si>
  <si>
    <t>COMPRA DE INSUMOS PARA LA PRODUCCION DE CEDULA DE CIUDADANIA Y TARJETA DE IDENTIDAD BIOMETRICA, PARAR EL CUMPLIMIENTO MISIONAL DE LA REGISTRADURIA NACIONAL DEL ESTADO CIVIL.</t>
  </si>
  <si>
    <t>13102000
14111500</t>
  </si>
  <si>
    <t xml:space="preserve">CONTRATAR LA PRESTACIÓN DE SERVICIOS COMO PERITO O TÉCNICO EN GRAFOLOGÍA Y/O DOCUMENTOLOGÍA FORENSE, CON EL FIN DE REALIZAR EL ANÁLISIS TÉCNICO A DOCUMENTOS Y/O ESCRITOS, DE LOS DIFERENTES APOYOS DE LOS MECANISMOS DE PARTICIPACIÓN CIUDADANA RADICADOS ANTE LA DIRECCIÓN DE CENSO ELECTORAL.
</t>
  </si>
  <si>
    <t>ADICIÓN NO. 2 AL CONTRATO DE SUMINISTRO NO. 030 DE 2017, CUYO OBJETO ES CONTRATAR EL SUMINISTRO DE TIQUETES AÉREOS PARA GARANTIZAR EL DESPLAZAMIENTO DE LOS SERVIDORES PÚBLICOS Y CONTRATISTAS DE LA ORGANIZACIÓN ELECTORAL, A NIVEL NACIONAL E INTERNACIONAL, DE CONFORMIDAD CON LAS ESPECIFICACIONES DESCRITAS Y DETALLADAS EN EL ESTUDIO PREVIO, SU ALCANCE, EL PLIEGO DE CONDICIONES DE LA LICITACIÓN PÚBLICA NO. 002 DE 2017 DE LA REGISTRADURÍA NACIONAL DEL ESTADO CIVIL, SU ADENDA Y LA PROPUESTA PRESENTADA POR EL CONTRATISTA, LOS CUALES FORMAN PARTE INTEGRAL DEL CONTRATO.</t>
  </si>
  <si>
    <t>ADECUACIÓN E INDEPENDIZACIÓN DE ÁREAS DE ATENCIÓN EN LA REGISTRADURÍA ESPECIAL DE CÚCUTA.</t>
  </si>
  <si>
    <t>DOS MESES</t>
  </si>
  <si>
    <t>DELEGACION DEPARTAMETAL DE NORTE DE SANTANDER</t>
  </si>
  <si>
    <t>SUMINISTRO E INSTALACIÓN DE AIRES ACONDICIONADOS Y OBRAS COMPLEMENTARIAS EN LA REGISTRADURÍA MUNICIPAL DE CERETÉ - CÓRDOBA</t>
  </si>
  <si>
    <t>UN MES</t>
  </si>
  <si>
    <t>DELEGACION DEPARTAMENTAL DE CORDOBA</t>
  </si>
  <si>
    <t>SUMINISTRO E INSTALACIÓN DE AIRE ACONDICIONADO Y OBRAS COMPLEMENTARIAS EN LA REGISTRADURÍA ESPECIAL DE BUCARAMANGA.</t>
  </si>
  <si>
    <t>DELEGACION DEPARTAMENTAL DE BUCARAMANGA</t>
  </si>
  <si>
    <t>SUMINISTRO E INSTALACIÓN DE 5 VENTILADORES DE PARED PARA LA OFICINA 2-23 UBICADA SOBRE EL ÁREA DE LA CAFETERÍA DE LA RNEC SEDE CAN</t>
  </si>
  <si>
    <t>QUINCE DIAS</t>
  </si>
  <si>
    <t>JAVIER HORACIO PACHON ALDANA - COORDINADOR MANTENIMIENTO Y CONSTRUCCIONES - TEL: 2202880 EXT1307</t>
  </si>
  <si>
    <t>ARREGLO DE INSTALACIONES ELÉCTRICAS, SUMINISTRO E INSTALACIÓN DE AIRES ACONDICIONADOS Y OBRAS COMPLEMENTARIAS EN LA REGISTRADURIA ESPECIAL DE FLORENCIA</t>
  </si>
  <si>
    <t>DELEGACION DEPARTAMENTAL DE CAQUETA</t>
  </si>
  <si>
    <t xml:space="preserve">MANTENIMIENTO DE CUBIERTA Y CIELO RASO EN LA REGISTRADURIA MUNICIPAL DE MAGANGUE </t>
  </si>
  <si>
    <t>DELEGACION DEPARTAMENTAL DE BOLIVAR</t>
  </si>
  <si>
    <t>SUMINISTRO E INSTALACIÓN DE AIRE ACONDICIONADO PARA EL CENTRO DE ACOPIO EN LA DELEGACION DEPARTAMENTAL DE TOLIMA</t>
  </si>
  <si>
    <t>DELEGACION DEPARTAMENTAL DE TOLIMA</t>
  </si>
  <si>
    <t xml:space="preserve">SUMINISTRO E INSTALACIÓN DE OCHO PUESTOS DE TRABAJO (CON SILLA) Y CUATRO AIRES ACONDICIONADOS PARA LA REGISTRADURÍA AUXILIAR DE CARTAGENA </t>
  </si>
  <si>
    <t>REPARACIÓN CUBIERTA Y CIELO RASO, LIMPIEZA DE CANALES Y BAJANTES EN LA REGISTRADURÍA ESPECIAL DE MAICAO</t>
  </si>
  <si>
    <t>DELEGACION DEPARTAMENTAL DE GUAJIRA</t>
  </si>
  <si>
    <t>CONTRATAR EL SUMINISTRO Y DISTRIBUCIÓN DE ESTANTES METÁLICOS DE 2 M DE ALTO X  0.94 DE FRENTE X 0.40 DE FONDO X 6 ENTREPAÑOS, ELABORADO EN LÁMINA CAL 22, PARA CALIBRE 16, TROQUELADO EN UÑA, 8 ESCUADRAS DOBLES, EN LÁMINA CALIBRE 18, TERMINADOS EN PINTURA ELECTROSTÁTICA COLOR GRIS CAFETO GOFRADO  PARA LA REGISTRADURÍA NACIONAL DEL ESTADO CIVIL EN EL  NIVEL CENTRAL Y NACIONAL.</t>
  </si>
  <si>
    <t>TRES MESES</t>
  </si>
  <si>
    <t>Roque Molina Aponte  Coordinador Almacen e Inventarios Correo rmolina@registraduria.gov.co</t>
  </si>
  <si>
    <t>CONTRATAR EL SUMINISTRO Y DISTRIBUCIÓN DE SILLA ERGONÓMICA TIPO SECRETARIAL, SILLA GERENCIAL  Y TANDEM DE CUATRO PUESTOS</t>
  </si>
  <si>
    <t>CONTRATAR EL SUMINISTRO Y DISTRIBUCIÓN DE ARCHIVADOR METÁLICO 7 GAVETAS</t>
  </si>
  <si>
    <t>CONTRATAR EL SUMINISTRO Y DISTRIBUCIÓN DE SILLAS PLÁSTICAS</t>
  </si>
  <si>
    <t>ADECUACIONES REGISTRADURIA AUXILIAR DE NEIVA.</t>
  </si>
  <si>
    <t xml:space="preserve">DELEGADOS DEPARTAMENTALES DE HUILA </t>
  </si>
  <si>
    <t>ADQUISICION DE FOTOCOPIADORA PARA LA REGISTRADURIA ESPECIAL DE VALLEDUPAR.</t>
  </si>
  <si>
    <t>DELEGADOS DEPARTAMENTALES DEL CESAR</t>
  </si>
  <si>
    <t>ADQUISICIÓN DE FOTOCOPIADORA PARA LA REGISTRADURIA DE PUEBLO BELLO - CESAR</t>
  </si>
  <si>
    <r>
      <t xml:space="preserve">PRESTACIÓN DE LOS SERVICIOS DE PREPRODUCCIÓN, PRODUCCIÓN Y POSPRODUCCIÓN DEL </t>
    </r>
    <r>
      <rPr>
        <u val="single"/>
        <sz val="11"/>
        <color indexed="8"/>
        <rFont val="Calibri"/>
        <family val="2"/>
      </rPr>
      <t>PROGRAMA INSTITUCIONAL</t>
    </r>
    <r>
      <rPr>
        <sz val="11"/>
        <color indexed="8"/>
        <rFont val="Calibri"/>
        <family val="2"/>
      </rPr>
      <t xml:space="preserve">, INCLUIDO EL BANCO DE MÚSICA. </t>
    </r>
  </si>
  <si>
    <r>
      <rPr>
        <sz val="11"/>
        <color indexed="8"/>
        <rFont val="Calibri"/>
        <family val="2"/>
      </rPr>
      <t>SONIA FAJARDO MEDINA - DIRECTORA FINANCIERA sfajardo@registraduria.gov.co   Tel:2202880 Ext. 1360</t>
    </r>
  </si>
  <si>
    <r>
      <t>VIGENCIA FUTURA</t>
    </r>
    <r>
      <rPr>
        <sz val="11"/>
        <color indexed="8"/>
        <rFont val="Calibri"/>
        <family val="2"/>
      </rPr>
      <t xml:space="preserve"> - PRESTAR EL SERVICIO DE OUTSOURCING DE FOTOCOPIADO, EN LA SEDE CENTRAL DE LA ORGANIZACIÓN ELECTORAL – REGISTRADURÍA NACIONAL, UBICADA EN LA AV. CALLE 26 NO. 51-50 EN LA CIUDAD DE BOGOTÁ, D.C. </t>
    </r>
  </si>
  <si>
    <r>
      <rPr>
        <sz val="11"/>
        <color indexed="8"/>
        <rFont val="Calibri"/>
        <family val="2"/>
      </rPr>
      <t>VIGENCIA FUTURA - CONTRATAR CON UNIDAD NACIONAL DE PROTECCIÓN LA IMPLEMENTACIÓN MEDIDAS DE PROTECCIÓN PARA ALTAS DIGNIDADES</t>
    </r>
  </si>
  <si>
    <r>
      <t xml:space="preserve">VIGENCIA FUTURA </t>
    </r>
    <r>
      <rPr>
        <sz val="11"/>
        <color indexed="8"/>
        <rFont val="Calibri"/>
        <family val="2"/>
      </rPr>
      <t>- ADQUIRIR, INSTALAR, CONFIGURAR, MIGRAR Y COLOCAR EN FUNCIONAMIENTO UNA SOLUCIÓN INFORMÁTICA MULTIEMPRESA A NIVEL CENTRAL Y DESCENTRALIZADO, PARA LA ADMINISTRACIÓN Y CONTROL DE LOS BIENES TANGIBLES E INTANGIBLES DE LA REGISTRADURÍA NACIONAL DEL ESTADO CIVIL Y DEL FONDO ROTATORIO DE LA REGISTRADURIA NACIONAL DEL ESTADO CIVIL, ASÍ COMO LOS RECIBIDOS DE OTRAS ENTIDADES DEL GOBIERNO, QUE CUMPLA CON LA NORMATIVIDAD NACIONAL VIGENTE Y QUE PERMITA REALIZAR LOS REGISTROS CONTABLES A PARTIR DE LAS  PARAMETRIZACIONES DEFINIDAS EN EL MÓDULO DE CONTABILIDAD DE SIIF NACIÓN POR EL ÓRGANO RECTOR CONTABLE, CONTADURÍA GENERAL DE LA NACIÓN, UTILIZANDO PROCESOS DE INTEROPERABILIDAD A TRAVÉS DE SERVICIOS WEB.</t>
    </r>
  </si>
  <si>
    <r>
      <t xml:space="preserve">VIGENCIA FUTURA  </t>
    </r>
    <r>
      <rPr>
        <sz val="11"/>
        <color indexed="8"/>
        <rFont val="Calibri"/>
        <family val="2"/>
      </rPr>
      <t>- CONTRATAR A MONTO AGOTABLE EL SERVICIO DE TRANSPORTE DE CARGA  QUE LA ORGANIZACIÓN ELECTORAL (REGISTRADURÍA NACIONAL DEL ESTADO CIVIL – CONSEJO NACIONAL ELECTORAL) REQUIERA ENVIAR A NIVEL NACIONAL</t>
    </r>
  </si>
  <si>
    <r>
      <t xml:space="preserve">VIGENCIA FUTURA </t>
    </r>
    <r>
      <rPr>
        <sz val="11"/>
        <color indexed="8"/>
        <rFont val="Calibri"/>
        <family val="2"/>
      </rPr>
      <t>- SERVICIO DE TRANSPORTE DE OBJETOS POSTALES, QUE LA ORGANIZACIÓN ELECTORAL (REGISTRADURÍA NACIONAL DEL ESTADO CIVIL – CONSEJO NACIONAL ELECTORAL) REQUIERA ENVIAR A NIVEL NACIONAL O INTERNACIONAL, TENIENDO EN CUENTA LAS ESPECIFICACIONES ESTABLECIDAS EN LA LEY 1369 DE 2009.</t>
    </r>
  </si>
  <si>
    <r>
      <rPr>
        <sz val="11"/>
        <color indexed="8"/>
        <rFont val="Calibri"/>
        <family val="2"/>
      </rPr>
      <t>VIGENCIA FUTURA - ALMACENAMIENTO, GUARDA Y CUSTODIA DE CAJAS QUE CONTIENEN REGISTROS CIVILES,  DECADACTILARES, ARCHIVADORES METÁLICOS, MEDIO S MAGNÉTICOS</t>
    </r>
  </si>
  <si>
    <r>
      <t xml:space="preserve">VIGENCIA FUTURA </t>
    </r>
    <r>
      <rPr>
        <sz val="11"/>
        <color indexed="8"/>
        <rFont val="Calibri"/>
        <family val="2"/>
      </rPr>
      <t>- PRESTAR SERVICIO DE ASEO, CAFETERIA Y  SERVICIOS COMPLEMENTARIOS EN LAS INSTALACIONES DE LA REGISTRADURÍA NACIONAL OFICINAS CENTRALES CAN, REGISTRADURÍA DISTRITAL, REGISTRADURÍAS AUXILIARES DE BOGOTÁ DC, DELEGACION DE CUNDINAMARCA, REGISTRAURIA ESPECIAL DE SOACHA Y CENTRO DE ATENCIÓN INMEDIATA AL CIUDADANO</t>
    </r>
  </si>
  <si>
    <r>
      <t xml:space="preserve">CONTRATAR EL APOYO LOGÍSTICO PARA LA REALIZACIÓN DE ACTIVIDADES DE CAPACITACIÓN EN EL MARCO DE LAS ELECCIONES DE CONGRESO DE LA REPÚBLICA </t>
    </r>
    <r>
      <rPr>
        <sz val="11"/>
        <color indexed="8"/>
        <rFont val="Calibri"/>
        <family val="2"/>
      </rPr>
      <t>Y FÓRMULA PRESIDENCIAL A CELEBRARSE EN 2018.</t>
    </r>
  </si>
  <si>
    <t>45 DIAS</t>
  </si>
  <si>
    <t>INVITACIÓN PÚBLICA</t>
  </si>
  <si>
    <t>SILVIA MARÍA HOYOS VÉLEZ
JEFE DE COMUNICACIONES Y PRENSA</t>
  </si>
  <si>
    <t>ADICIÓN CARTA DE ACEPTACIÓN n° 012 DE 2017 CUYO OBJETO ES:  SERVICIO DE NEGATIVOS O PELICULAS PARA EL TALLER DE PUBLICACIONES</t>
  </si>
  <si>
    <t>ADICION A CONTRATO</t>
  </si>
  <si>
    <t>ADQUISICIÓN DE EQUIPOS AUDIOVISUALES PARA LA BIBLIOTECA GUSTAVO ARDILA DUARTE, DE LA REGISTRADURÍA NACIONAL DEL ESTADO CIVIL ADSCRITA A LA SECRETARIA GENERAL DE LA ENTIDAD</t>
  </si>
  <si>
    <t>15 DIAS</t>
  </si>
  <si>
    <t>CONTRATACION DIRECTA - ACUERDO MARCO</t>
  </si>
  <si>
    <t>COORDINACION BIBLIOTECA GUSTAVO ARDILA DUARTE 
 WILLIAM ENRIQUE MUÑOZ QUINTERO - EXT 1948</t>
  </si>
  <si>
    <t>ADICIÓN NO. 3 AL CONTRATO DE SUMINISTRO NO. 030 DE 2017, CUYO OBJETO ES CONTRATAR EL SUMINISTRO DE TIQUETES AÉREOS PARA GARANTIZAR EL DESPLAZAMIENTO DE LOS SERVIDORES PÚBLICOS Y CONTRATISTAS DE LA ORGANIZACIÓN ELECTORAL, A NIVEL NACIONAL E INTERNACIONAL, DE CONFORMIDAD CON LAS ESPECIFICACIONES DESCRITAS Y DETALLADAS EN EL ESTUDIO PREVIO, SU ALCANCE, EL PLIEGO DE CONDICIONES DE LA LICITACIÓN PÚBLICA NO. 002 DE 2017 DE LA REGISTRADURÍA NACIONAL DEL ESTADO CIVIL, SU ADENDA Y LA PROPUESTA PRESENTADA POR EL CONTRATISTA, LOS CUALES FORMAN PARTE INTEGRAL DEL CONTRATO.</t>
  </si>
  <si>
    <t>Gerente Talento Humano: ext. 1467. Ärea de Viáticos - Luisa Saavedra - Supervisora Contrato 030 de 2017. Ext. 1924</t>
  </si>
  <si>
    <t>SERVICIOS EDITORIALES DE DISEÑO 1 LICENCIA DE LA SUITE COMPLETA DE ADOBE Y 3 LICENCIAS PARA OFFICE DE MAC</t>
  </si>
  <si>
    <t>ACUERDO MARCO DE PRECIOS</t>
  </si>
  <si>
    <t>CONSEJO NACIONAL ELECTORAL -  ASESOR DE SISTEMAS - TEL: 2202880</t>
  </si>
  <si>
    <t>ARRENDAMIENTO DE UN INMUEBLE QUE CONTENGA LA INFRAESTRUCTURA DE TIPO FISICA, TECNOLOGICA Y ADMINISTRATIVA REQUERIDA PARA EL PERSONAL QUE VA A APOYAR LA EJECUCION DE PROCESOS INHERENTES A LAS FUNCIONES DEL CNE Y EL FNFP</t>
  </si>
  <si>
    <t>CONTRATACION DIRECTA</t>
  </si>
  <si>
    <t>43211700
81111500
78101800
44121700
44121600
81112400
43211700</t>
  </si>
  <si>
    <t>CONTRATAR LOS BIENES Y SERVICIOS NECESARIOS PARA LA REALIZACIÓN DE LA CONSULTA POPULAR DEL PARTIDO LIBERAL COLOMBIANO QUE SE CELEBRARA EN EL 2017.</t>
  </si>
  <si>
    <t>JAIME HERNANDO SUAREZ BAYONA - REGISTRADOR DELEGADO EN LO ELECTORAL - TEL: 2202880 EXT 1321</t>
  </si>
  <si>
    <t>CONTRATAR EL ARRENDAMIENTO DE UN AREA SUFICIENTE PARA LLEVAR ACABO LA VOTACIÓN DE LA CONSULTA DEL PARTIDO LIBERAL COLOMBIANO EN EL AÑO 2017, EN EL PUESTO CENSO DE BOGOTÁ, LA CAPACITACIÓN DE LOS JURADOS DE VOTACIÓN, RECIBO DE TODOS LOS PLIEGOS ELECTORALES, ENTRE OTROS.</t>
  </si>
  <si>
    <t>8 DIAS</t>
  </si>
  <si>
    <t>REGISTRADORES DISTRITALES DEL ESTADO CIVIL - TEL: 2838367</t>
  </si>
  <si>
    <t xml:space="preserve">ADQUISICIÓN DE ESTANTES METALICOS </t>
  </si>
  <si>
    <t>DELEGACIÓN DEL MAGDALENA</t>
  </si>
  <si>
    <t>DELEGACIÓN DEL TOLIMA</t>
  </si>
  <si>
    <t>DELEGACIÓN AMAZONAS</t>
  </si>
  <si>
    <t>DELEGACIÓN BOYACA</t>
  </si>
  <si>
    <t xml:space="preserve">DELEGACIÓN CORDOBA </t>
  </si>
  <si>
    <t>DELEGACIÓN DE GUAVIARE</t>
  </si>
  <si>
    <t>DELEGACIÓN DE L PUTUMAYO</t>
  </si>
  <si>
    <t>DELEGACIÓN DE LA GUAJIRA</t>
  </si>
  <si>
    <t>DELEGACIÓN DE RISARALDA</t>
  </si>
  <si>
    <t>DELEGACIÓN DE SANTANDER</t>
  </si>
  <si>
    <t>DELEGACIÓN DE SUCRE</t>
  </si>
  <si>
    <t xml:space="preserve">DELEGACIÓN DEL META </t>
  </si>
  <si>
    <t>DELEGACIÓN QUINDIO</t>
  </si>
  <si>
    <t>ARREGLOS LOCATIVOS DEL INMUEBLE (MANTENIMIENTO DE CUBIERTA Y CIELO RASO, REPARACION DE INSTALACIONES HIDROSANITARIAS Y DE AGUAS LLUVIAS, PINTURA)</t>
  </si>
  <si>
    <t>DELEGACIÓN META</t>
  </si>
  <si>
    <t>MANTENIMIENTO DE LAS UPS DE LA REGISTRADURIA DISTRITAL (INCLUYE REPUESTOS)</t>
  </si>
  <si>
    <t>REGISTRADURIA DISTRITAL</t>
  </si>
  <si>
    <t xml:space="preserve">SERVICIO DE FUMIGACIÓN DE LA SEDE (ELIMINACIÓN DE VECTORES EN CUBIERTA Y ZONAS DE ARCHIVO) </t>
  </si>
  <si>
    <t>DELEGACIÓN DE CASANARE</t>
  </si>
  <si>
    <t xml:space="preserve">MANTENIMIENTO DE EQUIPOS Y BIENES MUEBLES </t>
  </si>
  <si>
    <t>DELEGACIÓN SUCRE</t>
  </si>
  <si>
    <t>REPARACIONES MENORES AL INMUEBLE DE LA REGISTRADURIA AUXILIAR DE NEIVA</t>
  </si>
  <si>
    <t>DELEGACIÓN DEL HUILA</t>
  </si>
  <si>
    <t xml:space="preserve">IMPEREMEABILIZACIÓN DE CUBIERTAS (REPARACIÓN MANTO IMPERMHABILIZANTE  Y APLICACIÓN DE PINTURA BITUMINOSA, MANTENIMIENTO TEJA TERMOACÚSTICA Y REPARACIÓN DE CIELORASO AFECTADO, PINTURA). </t>
  </si>
  <si>
    <t>DELEGACIÓN DEL CESAR</t>
  </si>
  <si>
    <t>MANTENIMIENTO Y REPARACIONES MENORES DEL INMUEBLE DE LA DELEGACION DEPARTAMENTAL Y REGISTRADURIA ESPECIAL</t>
  </si>
  <si>
    <t>ARREGLO ELEVADOR PARA DISCAPACITADOS, REEMPLAZO DE LA MOTOBOMBA PARA EL SISTEMA DE BOMBEO DE AGUA POTABLE, REPARACIÓN CIELO RASO DETERIIRADO Y ARREGLO DE INSTALACIONES HIDROSANITARIAS.</t>
  </si>
  <si>
    <t>DELEGACIÓN DEL AMAZONAS</t>
  </si>
  <si>
    <t>SUMINISTRO E INSTALACIÓN DE AIRE ACONDICIONADO TEGNOLOGíA INVERTER PARA LA ZONA DE ATENCIÓN AL PÚBLICO.</t>
  </si>
  <si>
    <t>DELEGACIÓN NORTE DE SANTANDER</t>
  </si>
  <si>
    <t>ARREGLO DE LA RED ELÉCTRICA INTERNA Y CAMBIO DE UN AIRE ACONDICIONADO AVERIADO  E INSTALACIÓN DE AIRE ACONDICIONADO TEGNOLOGíA INVERTER)</t>
  </si>
  <si>
    <t>ADECUACIÓN BAÑO DISCAPACITADOS E INSTALACIÓN DE AIRE ACONDICONADO TEGNOLOGíA INVERTER</t>
  </si>
  <si>
    <t>SUMINISTRO E INSTALACIÓN DE TABLERO ELÉCTRICO DE 12 CIRCUITOS CON TOTALIZADOR Y CORTA CIRCUITOS, PARA ALIMENTACIÓN DE LOS AIRES ACONDICIONADOS Y SISTEMA DE ILUMINACIÓN EXISTENTES EN EL ALA ORIENTAL DEL QUINTO PISO</t>
  </si>
  <si>
    <t>MANTENIMIENTO Y CONSTRUCCIONES - TEL: 2202880 EXT 1307</t>
  </si>
  <si>
    <t>MANTENIMIENTO E IMPERMEABILIZACIÓN DEL FOSO DEL ASCENSOR, REPARACIÓN BAJANTE DE AGUA LLUVIAS CONTIGUA AL FOSO DEL ASCENSOR Y PINTURA</t>
  </si>
  <si>
    <t>DELEGACIÓN DEL QUINDIO</t>
  </si>
  <si>
    <t xml:space="preserve">CONTRATO DE PRESTACION DE SERVICIOS PREFESIONALES PARA EL CENTRO DE ESTUDIOS EN DEMOCRACIA Y ASUNTOS ELECTORALES CEDAE, CON VILLEGAS EDITORES, EL CUAL TIENE POR OBJETO: "CONTRATAR LA PRESTACIÓN DE SERVICIOS PROFESIONALES Y DE APOYO A LA GESTIÓN PARA LA “RECUPERACIÓN Y CAPTURA DIGITAL DE RECURSOS INFORMATIVOS PARA LA SOCIALIZACIÓN DEL PATRIMONIO HISTÓRICO DE LA REGISTRADURÍA NACIONAL DEL ESTADO CIVIL" </t>
  </si>
  <si>
    <t xml:space="preserve">CEDAE: ext. 1384.  Coordinadora - ERIKA PATRICIA SARQUIS MATTA. </t>
  </si>
  <si>
    <t>ADICIÓN NO. 1 AL LA CARTA DE ACEPTACION DE OFERTA MCRN 012 DE 2017, CUYO OBJETO ES: PRESTAR EL SERVICIO DE BAJADO DIGITAL DE NEGATIVOS PARA EL TALLER DE PUBLICACIONES DE LA REGISTRADURIA NACIONAL DEL ESTADO CIVIL, DE CONFORMIDAD CON LAS ESPECIFICACIONES DESCRITAS Y DETALLADAS EN EL ESTUDIO PREVIO, LA INVITACION PUBLICA DE LA REGISTRADURÍA NACIONAL DEL ESTADO CIVIL  Y LA PROPUESTA PRESENTADA POR EL CONTRATISTA, LOS CUALES FORMAN PARTE INTEGRAL DE LA CARTA DE ACEPTACION.  NOTA: PARA ATENDER LA LOGISTICA DE DISEÑO Y PREPENSA DE PRODUCTOS INTERNOS IMPRESOS PARA LA PEDAGOGIA DE LAS ELECCIONES A REALIZARSE EN 2018.</t>
  </si>
  <si>
    <t xml:space="preserve">ADICIÓN A LA CARTA DE ACEPTACION </t>
  </si>
  <si>
    <t>OFICINA DE COMUNICACIONES Y PRENSA: ext. 1279. Ärea de Publicaciones - steban Alberto Rodríguez Hernández - Supervisor de la carta de aceptacion. Ext. 1000</t>
  </si>
  <si>
    <t xml:space="preserve">ADICION N° 1, PRORROGA N° 3 Y OTROSI N°1 AL CONTRATO N° 010 DE 2017  SUSCRITO CON UNION TEMPORAL INTEGRATED-MEXIA 2016, CUYO OBJETO ES: "CONTRATAR UN SISTEMA DE AUDITORIA EXTERNA QUE VIGILE EL USO DADO POR LOS PARTIDOS, MOVIMIENTOS, GRUPOS SIGNIFICATIVOS, DE CIUDADANOS Y CANDIDATOS A LOS RECURSOS ESTATALES DESTINADOS A LA FINANCIACION DE SUS CAMPAÑAS ELECTORALES, ASI COMO DE LOS RECURSOS ESTATALES DESTINADOS A LA FINANCIACION DE LOS PARTIDOS O MOVIMIENTOS POLITICOS CON PERSONERIAJURIDICA VIGENTE." </t>
  </si>
  <si>
    <t xml:space="preserve">ADICIÓN AL CONTRATO </t>
  </si>
  <si>
    <t>FONDO DE CAMPAÑAS DEL CONSEJO NACIONAL ELECTORAL - ALVARO CAMPOS. Ext 1143</t>
  </si>
  <si>
    <t>CONTRATAR LOS BIENES Y SERVICIOS PARA LLEVAR A CABO LAS ELECCIONES DE ALCALDE EN EL MUNICIPIO DE YOPAL – CASANARE, TALES COMO LOS ELEMENTOS CONSTITUTIVOS DEL KIT ELECTORAL Y EL SERVICIO DE  BIOMETRÍA</t>
  </si>
  <si>
    <t>REGISTRADURIA DELEGADA EN LO ELECTORAL Y GERENCIA DE INFORMATICA. YOLANDA QUESADA. EXT: 1799</t>
  </si>
  <si>
    <t>16 DE NOVIEMBRE  DE 2017</t>
  </si>
  <si>
    <t>Prestar el servicio integral de la totalidad de los componentes informáticos para la elección de Alcalde en el Municipio de Yopal-Casanare, a realizarse el 26 de noviembre de 2017.</t>
  </si>
  <si>
    <t>noviembre de 2017</t>
  </si>
  <si>
    <t>Diciembre de 2017</t>
  </si>
  <si>
    <t>Contratación Directa / Urgencia Manifiesta</t>
  </si>
  <si>
    <t xml:space="preserve">Recursos del Teroso Nacional </t>
  </si>
  <si>
    <t xml:space="preserve">YOUSSEF SEFAIR SILVA / JAIME HERNANDO JAIME HERNANDO SUAREZ BAYONA </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</si>
</sst>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0.0"/>
    <numFmt numFmtId="182" formatCode="#,##0.000"/>
    <numFmt numFmtId="183" formatCode="#,##0.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 #,##0.0_);_(&quot;$&quot;\ * \(#,##0.0\);_(&quot;$&quot;\ * &quot;-&quot;??_);_(@_)"/>
    <numFmt numFmtId="189" formatCode="d/mm/yyyy;@"/>
    <numFmt numFmtId="190" formatCode="_-&quot;$&quot;* #,##0_-;\-&quot;$&quot;* #,##0_-;_-&quot;$&quot;* &quot;-&quot;??_-;_-@_-"/>
    <numFmt numFmtId="191" formatCode="&quot;$&quot;\ #,##0"/>
    <numFmt numFmtId="192" formatCode="[$$-240A]#,##0"/>
    <numFmt numFmtId="193" formatCode="_ &quot;$&quot;\ * #,##0_ ;_ &quot;$&quot;\ * \-#,##0_ ;_ &quot;$&quot;\ * &quot;-&quot;??_ ;_ @_ "/>
    <numFmt numFmtId="194" formatCode="_ * #,##0_ ;_ * \-#,##0_ ;_ * &quot;-&quot;??_ ;_ @_ "/>
    <numFmt numFmtId="195" formatCode="&quot;$&quot;#,##0"/>
    <numFmt numFmtId="196" formatCode="&quot;$&quot;\ #,##0.0_);[Red]\(&quot;$&quot;\ #,##0.0\)"/>
    <numFmt numFmtId="197" formatCode="&quot;$&quot;\ #,##0.000_);[Red]\(&quot;$&quot;\ #,##0.000\)"/>
    <numFmt numFmtId="198" formatCode="_-* #,##0.00\ &quot;€&quot;_-;\-* #,##0.00\ &quot;€&quot;_-;_-* &quot;-&quot;??\ &quot;€&quot;_-;_-@_-"/>
    <numFmt numFmtId="199" formatCode="_-[$$-240A]* #,##0.00_-;\-[$$-240A]* #,##0.00_-;_-[$$-240A]* &quot;-&quot;??_-;_-@_-"/>
    <numFmt numFmtId="200" formatCode="_-&quot;$&quot;* #,##0.0_-;\-&quot;$&quot;* #,##0.0_-;_-&quot;$&quot;* &quot;-&quot;??_-;_-@_-"/>
    <numFmt numFmtId="201" formatCode="_-&quot;$&quot;* #,##0.000_-;\-&quot;$&quot;* #,##0.000_-;_-&quot;$&quot;* &quot;-&quot;??_-;_-@_-"/>
    <numFmt numFmtId="202" formatCode="_-[$$-240A]* #,##0_-;\-[$$-240A]* #,##0_-;_-[$$-240A]* &quot;-&quot;??_-;_-@_-"/>
    <numFmt numFmtId="203" formatCode="_-* #,##0_-;\-* #,##0_-;_-* &quot;-&quot;??_-;_-@_-"/>
    <numFmt numFmtId="204" formatCode="0.0%"/>
  </numFmts>
  <fonts count="60">
    <font>
      <sz val="11"/>
      <color theme="1"/>
      <name val="Calibri"/>
      <family val="2"/>
    </font>
    <font>
      <sz val="11"/>
      <color indexed="8"/>
      <name val="Calibri"/>
      <family val="2"/>
    </font>
    <font>
      <u val="single"/>
      <sz val="11"/>
      <color indexed="8"/>
      <name val="Calibri"/>
      <family val="2"/>
    </font>
    <font>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4"/>
      <color indexed="8"/>
      <name val="Arial Narrow"/>
      <family val="2"/>
    </font>
    <font>
      <sz val="11"/>
      <color indexed="8"/>
      <name val="Arial"/>
      <family val="2"/>
    </font>
    <font>
      <sz val="10"/>
      <color indexed="8"/>
      <name val="Arial"/>
      <family val="2"/>
    </font>
    <font>
      <sz val="8"/>
      <name val="Segoe UI"/>
      <family val="2"/>
    </font>
    <font>
      <b/>
      <sz val="12"/>
      <color indexed="8"/>
      <name val="Arial Narrow"/>
      <family val="2"/>
    </font>
    <font>
      <b/>
      <sz val="10"/>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1"/>
      <color rgb="FF010101"/>
      <name val="Calibri"/>
      <family val="2"/>
    </font>
    <font>
      <sz val="14"/>
      <color theme="1"/>
      <name val="Arial Narrow"/>
      <family val="2"/>
    </font>
    <font>
      <sz val="11"/>
      <color theme="1"/>
      <name val="Arial"/>
      <family val="2"/>
    </font>
    <font>
      <sz val="10"/>
      <color theme="1"/>
      <name val="Arial"/>
      <family val="2"/>
    </font>
    <font>
      <sz val="10"/>
      <color rgb="FF000000"/>
      <name val="Arial"/>
      <family val="2"/>
    </font>
    <font>
      <sz val="11"/>
      <color rgb="FF000000"/>
      <name val="Arial"/>
      <family val="2"/>
    </font>
    <font>
      <b/>
      <sz val="10"/>
      <color rgb="FF000000"/>
      <name val="Arial"/>
      <family val="2"/>
    </font>
    <font>
      <b/>
      <sz val="10"/>
      <color theme="1"/>
      <name val="Arial"/>
      <family val="2"/>
    </font>
    <font>
      <b/>
      <sz val="11"/>
      <color rgb="FF000000"/>
      <name val="Calibri"/>
      <family val="2"/>
    </font>
    <font>
      <b/>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86">
    <xf numFmtId="0" fontId="0" fillId="0" borderId="0" xfId="0" applyFont="1" applyAlignment="1">
      <alignment/>
    </xf>
    <xf numFmtId="0" fontId="48" fillId="0" borderId="0" xfId="0" applyFont="1" applyAlignment="1">
      <alignment horizontal="center" wrapText="1"/>
    </xf>
    <xf numFmtId="0" fontId="48" fillId="0" borderId="10" xfId="0" applyFont="1" applyBorder="1" applyAlignment="1">
      <alignment horizontal="center" vertical="center" wrapText="1"/>
    </xf>
    <xf numFmtId="0" fontId="23" fillId="33" borderId="11" xfId="0" applyFont="1" applyFill="1" applyBorder="1" applyAlignment="1">
      <alignment vertical="center" wrapText="1"/>
    </xf>
    <xf numFmtId="0" fontId="23" fillId="33" borderId="0" xfId="0" applyFont="1" applyFill="1" applyAlignment="1">
      <alignment wrapText="1"/>
    </xf>
    <xf numFmtId="0" fontId="0" fillId="33" borderId="11" xfId="0" applyFont="1" applyFill="1" applyBorder="1" applyAlignment="1">
      <alignment vertical="center" wrapText="1"/>
    </xf>
    <xf numFmtId="0" fontId="0" fillId="0" borderId="11" xfId="0" applyFont="1" applyBorder="1" applyAlignment="1">
      <alignment vertical="center" wrapText="1"/>
    </xf>
    <xf numFmtId="0" fontId="49" fillId="34" borderId="11" xfId="0" applyFont="1" applyFill="1" applyBorder="1" applyAlignment="1">
      <alignment vertical="center" wrapText="1"/>
    </xf>
    <xf numFmtId="0" fontId="49" fillId="33" borderId="11" xfId="0" applyFont="1" applyFill="1" applyBorder="1" applyAlignment="1">
      <alignment vertical="center" wrapText="1"/>
    </xf>
    <xf numFmtId="0" fontId="0" fillId="33" borderId="11" xfId="0" applyFont="1" applyFill="1" applyBorder="1" applyAlignment="1">
      <alignment horizontal="center" vertical="center" wrapText="1"/>
    </xf>
    <xf numFmtId="0" fontId="23" fillId="33" borderId="11" xfId="39"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0" xfId="0" applyFont="1" applyAlignment="1">
      <alignment wrapText="1"/>
    </xf>
    <xf numFmtId="0" fontId="0" fillId="0" borderId="11" xfId="0" applyFont="1" applyBorder="1" applyAlignment="1">
      <alignment horizontal="center" wrapText="1"/>
    </xf>
    <xf numFmtId="0" fontId="0" fillId="0" borderId="14" xfId="0" applyFont="1" applyBorder="1" applyAlignment="1">
      <alignment horizontal="center" wrapText="1"/>
    </xf>
    <xf numFmtId="0" fontId="0" fillId="0" borderId="10" xfId="0" applyFont="1" applyBorder="1" applyAlignment="1">
      <alignment horizontal="center" vertical="center" wrapText="1"/>
    </xf>
    <xf numFmtId="180" fontId="0" fillId="0" borderId="11" xfId="49" applyNumberFormat="1" applyFont="1" applyBorder="1" applyAlignment="1">
      <alignment horizontal="center" wrapText="1"/>
    </xf>
    <xf numFmtId="0" fontId="0" fillId="0" borderId="15" xfId="0" applyFont="1" applyBorder="1" applyAlignment="1">
      <alignment horizontal="center" vertical="center" wrapText="1"/>
    </xf>
    <xf numFmtId="0" fontId="0" fillId="0" borderId="16" xfId="0" applyFont="1" applyBorder="1" applyAlignment="1">
      <alignment horizontal="center" wrapText="1"/>
    </xf>
    <xf numFmtId="0" fontId="0" fillId="0" borderId="17" xfId="0" applyFont="1" applyBorder="1" applyAlignment="1">
      <alignment horizontal="center" vertical="center" wrapText="1"/>
    </xf>
    <xf numFmtId="0" fontId="0" fillId="0" borderId="18" xfId="0" applyFont="1" applyBorder="1" applyAlignment="1">
      <alignment horizontal="center" wrapText="1"/>
    </xf>
    <xf numFmtId="0" fontId="0" fillId="33" borderId="18" xfId="0" applyFont="1" applyFill="1" applyBorder="1" applyAlignment="1">
      <alignment wrapText="1"/>
    </xf>
    <xf numFmtId="178" fontId="0" fillId="0" borderId="18" xfId="51" applyNumberFormat="1" applyFont="1" applyBorder="1" applyAlignment="1">
      <alignment wrapText="1"/>
    </xf>
    <xf numFmtId="0" fontId="0" fillId="33" borderId="12" xfId="0" applyFont="1" applyFill="1" applyBorder="1" applyAlignment="1">
      <alignment wrapText="1"/>
    </xf>
    <xf numFmtId="178" fontId="0" fillId="0" borderId="12" xfId="51" applyNumberFormat="1" applyFont="1" applyBorder="1" applyAlignment="1">
      <alignment wrapText="1"/>
    </xf>
    <xf numFmtId="190" fontId="23" fillId="33" borderId="11" xfId="51" applyNumberFormat="1" applyFont="1" applyFill="1" applyBorder="1" applyAlignment="1">
      <alignment vertical="center" wrapText="1"/>
    </xf>
    <xf numFmtId="190" fontId="23" fillId="33" borderId="11" xfId="51" applyNumberFormat="1" applyFont="1" applyFill="1" applyBorder="1" applyAlignment="1">
      <alignment horizontal="center" vertical="center"/>
    </xf>
    <xf numFmtId="0" fontId="0" fillId="33" borderId="11" xfId="0" applyFont="1" applyFill="1" applyBorder="1" applyAlignment="1">
      <alignment horizontal="justify" vertical="center" wrapText="1"/>
    </xf>
    <xf numFmtId="190" fontId="23" fillId="33" borderId="11" xfId="51" applyNumberFormat="1" applyFont="1" applyFill="1" applyBorder="1" applyAlignment="1">
      <alignment horizontal="center" vertical="center" wrapText="1"/>
    </xf>
    <xf numFmtId="0" fontId="49" fillId="33" borderId="11" xfId="0" applyFont="1" applyFill="1" applyBorder="1" applyAlignment="1">
      <alignment horizontal="center" vertical="center" wrapText="1"/>
    </xf>
    <xf numFmtId="190" fontId="23" fillId="33" borderId="11" xfId="51" applyNumberFormat="1" applyFont="1" applyFill="1" applyBorder="1" applyAlignment="1">
      <alignment horizontal="right" vertical="center" wrapText="1"/>
    </xf>
    <xf numFmtId="190" fontId="23" fillId="33" borderId="11" xfId="51" applyNumberFormat="1" applyFont="1" applyFill="1" applyBorder="1" applyAlignment="1">
      <alignment horizontal="right" vertical="center"/>
    </xf>
    <xf numFmtId="0" fontId="49" fillId="33" borderId="11" xfId="0" applyFont="1" applyFill="1" applyBorder="1" applyAlignment="1">
      <alignment horizontal="justify" vertical="center" wrapText="1"/>
    </xf>
    <xf numFmtId="15" fontId="0" fillId="33" borderId="11" xfId="0" applyNumberFormat="1" applyFont="1" applyFill="1" applyBorder="1" applyAlignment="1">
      <alignment horizontal="center" vertical="center" wrapText="1"/>
    </xf>
    <xf numFmtId="0" fontId="0" fillId="33" borderId="0" xfId="0" applyFont="1" applyFill="1" applyAlignment="1">
      <alignment wrapText="1"/>
    </xf>
    <xf numFmtId="0" fontId="0" fillId="33" borderId="11" xfId="0" applyFont="1" applyFill="1" applyBorder="1" applyAlignment="1">
      <alignment horizontal="center" vertical="center"/>
    </xf>
    <xf numFmtId="178" fontId="23" fillId="33" borderId="11" xfId="39" applyNumberFormat="1" applyFont="1" applyFill="1" applyBorder="1" applyAlignment="1">
      <alignment horizontal="center" vertical="center" wrapText="1"/>
    </xf>
    <xf numFmtId="178" fontId="23" fillId="33" borderId="11" xfId="51" applyNumberFormat="1" applyFont="1" applyFill="1" applyBorder="1" applyAlignment="1">
      <alignment horizontal="center" vertical="center" wrapText="1"/>
    </xf>
    <xf numFmtId="0" fontId="0" fillId="34" borderId="11" xfId="0" applyFont="1" applyFill="1" applyBorder="1" applyAlignment="1">
      <alignment vertical="center" wrapText="1"/>
    </xf>
    <xf numFmtId="0" fontId="50" fillId="33" borderId="11" xfId="0" applyFont="1" applyFill="1" applyBorder="1" applyAlignment="1">
      <alignment vertical="center" wrapText="1"/>
    </xf>
    <xf numFmtId="14" fontId="0" fillId="33" borderId="11" xfId="0" applyNumberFormat="1" applyFont="1" applyFill="1" applyBorder="1" applyAlignment="1">
      <alignment horizontal="center" vertical="center" wrapText="1"/>
    </xf>
    <xf numFmtId="0" fontId="0" fillId="33" borderId="11" xfId="0" applyFont="1" applyFill="1" applyBorder="1" applyAlignment="1">
      <alignment horizontal="left" vertical="center" wrapText="1"/>
    </xf>
    <xf numFmtId="165" fontId="0" fillId="33" borderId="11" xfId="0" applyNumberFormat="1" applyFont="1" applyFill="1" applyBorder="1" applyAlignment="1">
      <alignment horizontal="center" vertical="center" wrapText="1"/>
    </xf>
    <xf numFmtId="190" fontId="49" fillId="33" borderId="11" xfId="51" applyNumberFormat="1" applyFont="1" applyFill="1" applyBorder="1" applyAlignment="1">
      <alignment horizontal="center" vertical="center" wrapText="1"/>
    </xf>
    <xf numFmtId="0" fontId="49" fillId="33" borderId="11" xfId="0" applyFont="1" applyFill="1" applyBorder="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wrapText="1"/>
    </xf>
    <xf numFmtId="178" fontId="0" fillId="0" borderId="0" xfId="51" applyNumberFormat="1" applyFont="1" applyAlignment="1">
      <alignment wrapText="1"/>
    </xf>
    <xf numFmtId="0" fontId="31" fillId="23" borderId="11" xfId="39" applyFont="1" applyBorder="1" applyAlignment="1">
      <alignment horizontal="center" wrapText="1"/>
    </xf>
    <xf numFmtId="0" fontId="31" fillId="23" borderId="11" xfId="39" applyFont="1" applyBorder="1" applyAlignment="1">
      <alignment horizontal="left" wrapText="1"/>
    </xf>
    <xf numFmtId="0" fontId="0" fillId="0" borderId="11" xfId="0" applyFont="1" applyBorder="1" applyAlignment="1">
      <alignment wrapText="1"/>
    </xf>
    <xf numFmtId="0" fontId="0" fillId="0" borderId="0" xfId="0" applyFont="1" applyAlignment="1">
      <alignment horizontal="center" vertical="center" wrapText="1"/>
    </xf>
    <xf numFmtId="0" fontId="0" fillId="33" borderId="0" xfId="0" applyFont="1" applyFill="1" applyBorder="1" applyAlignment="1">
      <alignment horizontal="center" vertical="center" wrapText="1"/>
    </xf>
    <xf numFmtId="0" fontId="34" fillId="33" borderId="0" xfId="39" applyFont="1" applyFill="1" applyBorder="1" applyAlignment="1">
      <alignment horizontal="center" vertical="center" wrapText="1"/>
    </xf>
    <xf numFmtId="0" fontId="23" fillId="33" borderId="0" xfId="0" applyFont="1" applyFill="1" applyBorder="1" applyAlignment="1">
      <alignment horizontal="center" vertical="center" wrapText="1"/>
    </xf>
    <xf numFmtId="16" fontId="0" fillId="33" borderId="11" xfId="0" applyNumberFormat="1" applyFont="1" applyFill="1" applyBorder="1" applyAlignment="1">
      <alignment horizontal="center" vertical="center" wrapText="1"/>
    </xf>
    <xf numFmtId="6" fontId="0" fillId="33" borderId="11"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23" fillId="33" borderId="10" xfId="39" applyFont="1" applyFill="1" applyBorder="1" applyAlignment="1">
      <alignment horizontal="center" vertical="center" wrapText="1"/>
    </xf>
    <xf numFmtId="0" fontId="23" fillId="33" borderId="14" xfId="39" applyFont="1" applyFill="1" applyBorder="1" applyAlignment="1">
      <alignment horizontal="center" vertical="center" wrapText="1"/>
    </xf>
    <xf numFmtId="3" fontId="0" fillId="33" borderId="14"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4" xfId="0" applyFont="1" applyFill="1" applyBorder="1" applyAlignment="1">
      <alignment horizontal="center" vertical="center" wrapText="1"/>
    </xf>
    <xf numFmtId="190" fontId="23" fillId="33" borderId="11" xfId="54"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49" fillId="0" borderId="11" xfId="0" applyFont="1" applyBorder="1" applyAlignment="1">
      <alignment vertical="center" wrapText="1"/>
    </xf>
    <xf numFmtId="190" fontId="23" fillId="33" borderId="11" xfId="54" applyNumberFormat="1" applyFont="1" applyFill="1" applyBorder="1" applyAlignment="1">
      <alignment horizontal="center" vertical="center"/>
    </xf>
    <xf numFmtId="190" fontId="0" fillId="33" borderId="11" xfId="51" applyNumberFormat="1" applyFont="1" applyFill="1" applyBorder="1" applyAlignment="1">
      <alignment vertical="center" wrapText="1"/>
    </xf>
    <xf numFmtId="190" fontId="0" fillId="33" borderId="11" xfId="51" applyNumberFormat="1" applyFont="1" applyFill="1" applyBorder="1" applyAlignment="1">
      <alignment horizontal="right" vertical="center" wrapText="1"/>
    </xf>
    <xf numFmtId="190" fontId="0" fillId="33" borderId="11" xfId="51" applyNumberFormat="1" applyFont="1" applyFill="1" applyBorder="1" applyAlignment="1">
      <alignment horizontal="center" vertical="center" wrapText="1"/>
    </xf>
    <xf numFmtId="0" fontId="0" fillId="33" borderId="14" xfId="46" applyFont="1" applyFill="1" applyBorder="1" applyAlignment="1">
      <alignment horizontal="center" vertical="center" wrapText="1"/>
    </xf>
    <xf numFmtId="190" fontId="0" fillId="33" borderId="11" xfId="51" applyNumberFormat="1" applyFont="1" applyFill="1" applyBorder="1" applyAlignment="1">
      <alignment horizontal="right" vertical="center"/>
    </xf>
    <xf numFmtId="174" fontId="0" fillId="0" borderId="11" xfId="52" applyFont="1" applyBorder="1" applyAlignment="1">
      <alignment vertical="center" wrapText="1"/>
    </xf>
    <xf numFmtId="15" fontId="23" fillId="33" borderId="11" xfId="0" applyNumberFormat="1" applyFont="1" applyFill="1" applyBorder="1" applyAlignment="1">
      <alignment horizontal="center" vertical="center" wrapText="1"/>
    </xf>
    <xf numFmtId="174" fontId="23" fillId="33" borderId="11" xfId="52" applyFont="1" applyFill="1" applyBorder="1" applyAlignment="1">
      <alignment horizontal="right" vertical="center" wrapText="1"/>
    </xf>
    <xf numFmtId="174" fontId="23" fillId="33" borderId="11" xfId="52" applyFont="1" applyFill="1" applyBorder="1" applyAlignment="1">
      <alignment horizontal="center" vertical="center" wrapText="1"/>
    </xf>
    <xf numFmtId="174" fontId="0" fillId="33" borderId="11" xfId="52" applyFont="1" applyFill="1" applyBorder="1" applyAlignment="1">
      <alignment horizontal="center" vertical="center" wrapText="1"/>
    </xf>
    <xf numFmtId="174" fontId="23" fillId="33" borderId="11" xfId="53" applyFont="1" applyFill="1" applyBorder="1" applyAlignment="1">
      <alignment horizontal="right" vertical="center" wrapText="1"/>
    </xf>
    <xf numFmtId="174" fontId="23" fillId="33" borderId="11" xfId="53" applyFont="1" applyFill="1" applyBorder="1" applyAlignment="1">
      <alignment horizontal="center" vertical="center" wrapText="1"/>
    </xf>
    <xf numFmtId="174" fontId="0" fillId="33" borderId="11" xfId="53" applyFont="1" applyFill="1" applyBorder="1" applyAlignment="1">
      <alignment horizontal="center" vertical="center" wrapText="1"/>
    </xf>
    <xf numFmtId="0" fontId="0" fillId="33" borderId="11" xfId="0" applyFont="1" applyFill="1" applyBorder="1" applyAlignment="1">
      <alignment horizontal="justify" vertical="center"/>
    </xf>
    <xf numFmtId="174" fontId="0" fillId="33" borderId="11" xfId="52" applyFont="1" applyFill="1" applyBorder="1" applyAlignment="1">
      <alignment horizontal="center" vertical="center"/>
    </xf>
    <xf numFmtId="174" fontId="0" fillId="33" borderId="11" xfId="52" applyFont="1" applyFill="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justify" vertical="center" wrapText="1"/>
    </xf>
    <xf numFmtId="174" fontId="0" fillId="0" borderId="11" xfId="52" applyFont="1" applyBorder="1" applyAlignment="1">
      <alignment horizontal="justify" vertical="center"/>
    </xf>
    <xf numFmtId="195" fontId="0" fillId="0" borderId="11" xfId="0" applyNumberFormat="1" applyFont="1" applyBorder="1" applyAlignment="1">
      <alignment horizontal="right" vertical="center" wrapText="1"/>
    </xf>
    <xf numFmtId="0" fontId="0" fillId="0" borderId="14" xfId="0" applyFont="1" applyBorder="1" applyAlignment="1">
      <alignment vertical="center" wrapText="1"/>
    </xf>
    <xf numFmtId="195" fontId="51" fillId="0" borderId="11" xfId="0" applyNumberFormat="1" applyFont="1" applyBorder="1" applyAlignment="1">
      <alignment horizontal="right" vertical="center" wrapText="1"/>
    </xf>
    <xf numFmtId="203" fontId="23" fillId="33" borderId="11" xfId="49" applyNumberFormat="1" applyFont="1" applyFill="1" applyBorder="1" applyAlignment="1">
      <alignment vertical="center" wrapText="1"/>
    </xf>
    <xf numFmtId="203" fontId="0" fillId="33" borderId="11" xfId="49" applyNumberFormat="1" applyFont="1" applyFill="1" applyBorder="1" applyAlignment="1">
      <alignment vertical="center" wrapText="1"/>
    </xf>
    <xf numFmtId="0" fontId="52" fillId="33" borderId="10" xfId="0" applyFont="1" applyFill="1" applyBorder="1" applyAlignment="1">
      <alignment vertical="center" wrapText="1"/>
    </xf>
    <xf numFmtId="0" fontId="3" fillId="33" borderId="11" xfId="0" applyFont="1" applyFill="1" applyBorder="1" applyAlignment="1">
      <alignment vertical="center" wrapText="1"/>
    </xf>
    <xf numFmtId="15" fontId="3" fillId="33" borderId="11" xfId="0" applyNumberFormat="1" applyFont="1" applyFill="1" applyBorder="1" applyAlignment="1">
      <alignment vertical="center" wrapText="1"/>
    </xf>
    <xf numFmtId="0" fontId="3" fillId="33" borderId="11" xfId="0" applyFont="1" applyFill="1" applyBorder="1" applyAlignment="1">
      <alignment horizontal="center" vertical="center" wrapText="1"/>
    </xf>
    <xf numFmtId="174" fontId="3" fillId="33" borderId="11" xfId="52" applyFont="1" applyFill="1" applyBorder="1" applyAlignment="1">
      <alignment vertical="center" wrapText="1"/>
    </xf>
    <xf numFmtId="174" fontId="52" fillId="33" borderId="11" xfId="52" applyFont="1" applyFill="1" applyBorder="1" applyAlignment="1">
      <alignment vertical="center" wrapText="1"/>
    </xf>
    <xf numFmtId="0" fontId="52" fillId="33" borderId="11" xfId="0" applyFont="1" applyFill="1" applyBorder="1" applyAlignment="1">
      <alignment horizontal="center" vertical="center" wrapText="1"/>
    </xf>
    <xf numFmtId="0" fontId="52" fillId="33" borderId="14" xfId="0" applyFont="1" applyFill="1" applyBorder="1" applyAlignment="1">
      <alignment vertical="center" wrapText="1"/>
    </xf>
    <xf numFmtId="0" fontId="52" fillId="34" borderId="11" xfId="0" applyFont="1" applyFill="1" applyBorder="1" applyAlignment="1">
      <alignment vertical="center" wrapText="1"/>
    </xf>
    <xf numFmtId="0" fontId="52" fillId="33" borderId="11" xfId="0" applyFont="1" applyFill="1" applyBorder="1" applyAlignment="1">
      <alignment vertical="center" wrapText="1"/>
    </xf>
    <xf numFmtId="190" fontId="0" fillId="0" borderId="0" xfId="0" applyNumberFormat="1" applyFont="1" applyAlignment="1">
      <alignment wrapText="1"/>
    </xf>
    <xf numFmtId="0" fontId="53" fillId="33" borderId="10" xfId="0" applyFont="1" applyFill="1" applyBorder="1" applyAlignment="1">
      <alignment horizontal="center" vertical="center" wrapText="1"/>
    </xf>
    <xf numFmtId="0" fontId="54" fillId="33" borderId="11" xfId="0" applyFont="1" applyFill="1" applyBorder="1" applyAlignment="1">
      <alignment vertical="center" wrapText="1"/>
    </xf>
    <xf numFmtId="0" fontId="53"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202" fontId="53" fillId="33" borderId="11" xfId="0" applyNumberFormat="1" applyFont="1" applyFill="1" applyBorder="1" applyAlignment="1">
      <alignment horizontal="center" vertical="center"/>
    </xf>
    <xf numFmtId="0" fontId="53" fillId="33" borderId="14" xfId="0" applyFont="1" applyFill="1" applyBorder="1" applyAlignment="1">
      <alignment horizontal="center" vertical="center" wrapText="1"/>
    </xf>
    <xf numFmtId="0" fontId="54" fillId="33" borderId="11" xfId="0" applyFont="1" applyFill="1" applyBorder="1" applyAlignment="1">
      <alignment horizontal="justify" vertical="center" wrapText="1"/>
    </xf>
    <xf numFmtId="0" fontId="4" fillId="33" borderId="11" xfId="39" applyFont="1" applyFill="1" applyBorder="1" applyAlignment="1">
      <alignment horizontal="center" vertical="center" wrapText="1"/>
    </xf>
    <xf numFmtId="190" fontId="4" fillId="33" borderId="11" xfId="54" applyNumberFormat="1" applyFont="1" applyFill="1" applyBorder="1" applyAlignment="1">
      <alignment horizontal="center" vertical="center" wrapText="1"/>
    </xf>
    <xf numFmtId="195" fontId="48" fillId="33" borderId="11" xfId="0" applyNumberFormat="1" applyFont="1" applyFill="1" applyBorder="1" applyAlignment="1">
      <alignment horizontal="right" vertical="center" wrapText="1"/>
    </xf>
    <xf numFmtId="0" fontId="0" fillId="33" borderId="14" xfId="0" applyFont="1" applyFill="1" applyBorder="1" applyAlignment="1">
      <alignment vertical="center" wrapText="1"/>
    </xf>
    <xf numFmtId="190" fontId="0" fillId="33" borderId="11" xfId="54" applyNumberFormat="1" applyFont="1" applyFill="1" applyBorder="1" applyAlignment="1">
      <alignment horizontal="center" vertical="center" wrapText="1"/>
    </xf>
    <xf numFmtId="0" fontId="34" fillId="23" borderId="19" xfId="39" applyFont="1" applyBorder="1" applyAlignment="1">
      <alignment horizontal="center" vertical="center" wrapText="1"/>
    </xf>
    <xf numFmtId="0" fontId="34" fillId="23" borderId="20" xfId="39" applyFont="1" applyBorder="1" applyAlignment="1">
      <alignment horizontal="center" vertical="center" wrapText="1"/>
    </xf>
    <xf numFmtId="178" fontId="34" fillId="23" borderId="20" xfId="51" applyNumberFormat="1" applyFont="1" applyFill="1" applyBorder="1" applyAlignment="1">
      <alignment horizontal="center" vertical="center" wrapText="1"/>
    </xf>
    <xf numFmtId="0" fontId="34" fillId="23" borderId="21" xfId="39" applyFont="1" applyBorder="1" applyAlignment="1">
      <alignment horizontal="center" vertical="center" wrapText="1"/>
    </xf>
    <xf numFmtId="0" fontId="23" fillId="33" borderId="22" xfId="0" applyFont="1" applyFill="1" applyBorder="1" applyAlignment="1">
      <alignment horizontal="center" vertical="center" wrapText="1"/>
    </xf>
    <xf numFmtId="0" fontId="0" fillId="33" borderId="12" xfId="0" applyFont="1" applyFill="1" applyBorder="1" applyAlignment="1">
      <alignment vertical="center" wrapText="1"/>
    </xf>
    <xf numFmtId="17" fontId="23" fillId="33" borderId="12" xfId="0" applyNumberFormat="1" applyFont="1" applyFill="1" applyBorder="1" applyAlignment="1">
      <alignment horizontal="center" vertical="center"/>
    </xf>
    <xf numFmtId="14" fontId="23" fillId="33" borderId="12" xfId="0" applyNumberFormat="1" applyFont="1" applyFill="1" applyBorder="1" applyAlignment="1">
      <alignment horizontal="center" vertical="center" wrapText="1"/>
    </xf>
    <xf numFmtId="0" fontId="23" fillId="33" borderId="12" xfId="39" applyFont="1" applyFill="1" applyBorder="1" applyAlignment="1">
      <alignment horizontal="center" vertical="center" wrapText="1"/>
    </xf>
    <xf numFmtId="0" fontId="23" fillId="33" borderId="12" xfId="0" applyFont="1" applyFill="1" applyBorder="1" applyAlignment="1">
      <alignment horizontal="center" vertical="center" wrapText="1"/>
    </xf>
    <xf numFmtId="190" fontId="23" fillId="33" borderId="12" xfId="51" applyNumberFormat="1" applyFont="1" applyFill="1" applyBorder="1" applyAlignment="1">
      <alignment vertical="center" wrapText="1"/>
    </xf>
    <xf numFmtId="3" fontId="23" fillId="33" borderId="12" xfId="0" applyNumberFormat="1"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55" fillId="33" borderId="10" xfId="0" applyFont="1" applyFill="1" applyBorder="1" applyAlignment="1">
      <alignment horizontal="center" vertical="center"/>
    </xf>
    <xf numFmtId="174" fontId="49" fillId="33" borderId="11" xfId="52" applyFont="1" applyFill="1" applyBorder="1" applyAlignment="1">
      <alignment horizontal="right" vertical="center"/>
    </xf>
    <xf numFmtId="0" fontId="49" fillId="33" borderId="14" xfId="0" applyFont="1" applyFill="1" applyBorder="1" applyAlignment="1">
      <alignment vertical="center"/>
    </xf>
    <xf numFmtId="0" fontId="49" fillId="33" borderId="11" xfId="0" applyFont="1" applyFill="1" applyBorder="1" applyAlignment="1">
      <alignment vertical="center" wrapText="1"/>
    </xf>
    <xf numFmtId="0" fontId="0" fillId="33" borderId="14" xfId="0" applyFont="1" applyFill="1" applyBorder="1" applyAlignment="1">
      <alignment horizontal="left"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vertical="center" wrapText="1"/>
    </xf>
    <xf numFmtId="0" fontId="0" fillId="33" borderId="20"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23" fillId="33" borderId="20" xfId="0" applyFont="1" applyFill="1" applyBorder="1" applyAlignment="1">
      <alignment horizontal="center" vertical="center" wrapText="1"/>
    </xf>
    <xf numFmtId="190" fontId="23" fillId="33" borderId="20" xfId="54" applyNumberFormat="1" applyFont="1" applyFill="1" applyBorder="1" applyAlignment="1">
      <alignment horizontal="center" vertical="center" wrapText="1"/>
    </xf>
    <xf numFmtId="0" fontId="23" fillId="33" borderId="20" xfId="39" applyFont="1" applyFill="1" applyBorder="1" applyAlignment="1">
      <alignment horizontal="center" vertical="center" wrapText="1"/>
    </xf>
    <xf numFmtId="0" fontId="23" fillId="33" borderId="21" xfId="39"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48" fillId="0" borderId="22" xfId="0" applyFont="1" applyBorder="1" applyAlignment="1">
      <alignment horizontal="left" vertical="center"/>
    </xf>
    <xf numFmtId="0" fontId="48" fillId="0" borderId="12" xfId="0" applyFont="1" applyBorder="1" applyAlignment="1">
      <alignment horizontal="left" vertical="center"/>
    </xf>
    <xf numFmtId="171" fontId="0" fillId="0" borderId="11" xfId="51" applyNumberFormat="1" applyFont="1" applyBorder="1" applyAlignment="1">
      <alignment horizontal="left" vertical="center" wrapText="1"/>
    </xf>
    <xf numFmtId="176" fontId="0" fillId="0" borderId="11" xfId="51" applyFont="1" applyBorder="1" applyAlignment="1">
      <alignment horizontal="left" vertical="center" wrapText="1"/>
    </xf>
    <xf numFmtId="14" fontId="0" fillId="0" borderId="16" xfId="0" applyNumberFormat="1" applyFont="1" applyBorder="1" applyAlignment="1">
      <alignment horizontal="left" vertical="center" wrapText="1"/>
    </xf>
    <xf numFmtId="0" fontId="0" fillId="0" borderId="11" xfId="0" applyFont="1" applyBorder="1" applyAlignment="1">
      <alignment horizontal="left" wrapText="1"/>
    </xf>
    <xf numFmtId="0" fontId="39" fillId="0" borderId="11" xfId="46" applyFont="1" applyBorder="1" applyAlignment="1">
      <alignment horizontal="left" wrapText="1"/>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0" xfId="0" applyFont="1" applyBorder="1" applyAlignment="1">
      <alignment horizontal="left" vertical="center"/>
    </xf>
    <xf numFmtId="0" fontId="48" fillId="0" borderId="11" xfId="0" applyFont="1" applyBorder="1" applyAlignment="1">
      <alignment horizontal="left" vertical="center"/>
    </xf>
    <xf numFmtId="171" fontId="23" fillId="33" borderId="11" xfId="51" applyNumberFormat="1"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190" fontId="29" fillId="33" borderId="11" xfId="54" applyNumberFormat="1"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56" fillId="33" borderId="11" xfId="0" applyFont="1" applyFill="1" applyBorder="1" applyAlignment="1">
      <alignment horizontal="justify" vertical="center" wrapText="1"/>
    </xf>
    <xf numFmtId="0" fontId="29" fillId="33" borderId="11" xfId="39"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vertical="center" wrapText="1"/>
    </xf>
    <xf numFmtId="202" fontId="57" fillId="33" borderId="11" xfId="0" applyNumberFormat="1" applyFont="1" applyFill="1" applyBorder="1" applyAlignment="1">
      <alignment horizontal="center" vertical="center"/>
    </xf>
    <xf numFmtId="0" fontId="57" fillId="33" borderId="14"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6" xfId="0" applyFont="1" applyFill="1" applyBorder="1" applyAlignment="1">
      <alignment horizontal="justify" vertical="center" wrapText="1"/>
    </xf>
    <xf numFmtId="0" fontId="48" fillId="33" borderId="16" xfId="0" applyFont="1" applyFill="1" applyBorder="1" applyAlignment="1">
      <alignment horizontal="center" vertical="center" wrapText="1"/>
    </xf>
    <xf numFmtId="0" fontId="48" fillId="33" borderId="16" xfId="0" applyFont="1" applyFill="1" applyBorder="1" applyAlignment="1">
      <alignment vertical="center" wrapText="1"/>
    </xf>
    <xf numFmtId="192" fontId="59" fillId="33" borderId="16" xfId="0" applyNumberFormat="1" applyFont="1" applyFill="1" applyBorder="1" applyAlignment="1">
      <alignment vertical="center" wrapText="1"/>
    </xf>
    <xf numFmtId="0" fontId="48" fillId="33" borderId="23"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0] 2" xfId="53"/>
    <cellStyle name="Moneda 2"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hyperlink" Target="mailto:contrataciondistrnec@registraduria.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3"/>
  <sheetViews>
    <sheetView tabSelected="1" zoomScale="70" zoomScaleNormal="70" zoomScalePageLayoutView="80" workbookViewId="0" topLeftCell="A1">
      <selection activeCell="C8" sqref="C8:J8"/>
    </sheetView>
  </sheetViews>
  <sheetFormatPr defaultColWidth="10.8515625" defaultRowHeight="15"/>
  <cols>
    <col min="1" max="1" width="5.00390625" style="55" customWidth="1"/>
    <col min="2" max="2" width="21.7109375" style="54" customWidth="1"/>
    <col min="3" max="3" width="62.8515625" style="14" customWidth="1"/>
    <col min="4" max="4" width="17.421875" style="49" customWidth="1"/>
    <col min="5" max="5" width="15.140625" style="49" customWidth="1"/>
    <col min="6" max="6" width="20.140625" style="49" customWidth="1"/>
    <col min="7" max="7" width="18.7109375" style="36" bestFit="1" customWidth="1"/>
    <col min="8" max="8" width="25.8515625" style="50" customWidth="1"/>
    <col min="9" max="9" width="27.00390625" style="50" customWidth="1"/>
    <col min="10" max="10" width="21.421875" style="49" customWidth="1"/>
    <col min="11" max="11" width="16.7109375" style="49" customWidth="1"/>
    <col min="12" max="12" width="38.00390625" style="49" customWidth="1"/>
    <col min="13" max="16384" width="10.8515625" style="14" customWidth="1"/>
  </cols>
  <sheetData>
    <row r="1" spans="2:12" ht="15">
      <c r="B1" s="152" t="s">
        <v>19</v>
      </c>
      <c r="C1" s="153"/>
      <c r="D1" s="153"/>
      <c r="E1" s="153"/>
      <c r="F1" s="153"/>
      <c r="G1" s="153"/>
      <c r="H1" s="153"/>
      <c r="I1" s="153"/>
      <c r="J1" s="12"/>
      <c r="K1" s="12"/>
      <c r="L1" s="13"/>
    </row>
    <row r="2" spans="2:12" ht="15">
      <c r="B2" s="159"/>
      <c r="C2" s="160"/>
      <c r="D2" s="160"/>
      <c r="E2" s="160"/>
      <c r="F2" s="160"/>
      <c r="G2" s="160"/>
      <c r="H2" s="160"/>
      <c r="I2" s="160"/>
      <c r="J2" s="15"/>
      <c r="K2" s="15"/>
      <c r="L2" s="16"/>
    </row>
    <row r="3" spans="2:12" ht="15">
      <c r="B3" s="161" t="s">
        <v>0</v>
      </c>
      <c r="C3" s="162"/>
      <c r="D3" s="162"/>
      <c r="E3" s="162"/>
      <c r="F3" s="162"/>
      <c r="G3" s="162"/>
      <c r="H3" s="162"/>
      <c r="I3" s="162"/>
      <c r="J3" s="15"/>
      <c r="K3" s="15"/>
      <c r="L3" s="16"/>
    </row>
    <row r="4" spans="2:12" ht="15">
      <c r="B4" s="17" t="s">
        <v>1</v>
      </c>
      <c r="C4" s="157" t="s">
        <v>31</v>
      </c>
      <c r="D4" s="157"/>
      <c r="E4" s="157"/>
      <c r="F4" s="157"/>
      <c r="G4" s="157"/>
      <c r="H4" s="157"/>
      <c r="I4" s="157"/>
      <c r="J4" s="15"/>
      <c r="K4" s="148" t="s">
        <v>24</v>
      </c>
      <c r="L4" s="149"/>
    </row>
    <row r="5" spans="2:12" ht="15">
      <c r="B5" s="17" t="s">
        <v>2</v>
      </c>
      <c r="C5" s="157" t="s">
        <v>32</v>
      </c>
      <c r="D5" s="157"/>
      <c r="E5" s="157"/>
      <c r="F5" s="157"/>
      <c r="G5" s="157"/>
      <c r="H5" s="157"/>
      <c r="I5" s="157"/>
      <c r="J5" s="15"/>
      <c r="K5" s="148"/>
      <c r="L5" s="149"/>
    </row>
    <row r="6" spans="2:12" ht="15">
      <c r="B6" s="17" t="s">
        <v>3</v>
      </c>
      <c r="C6" s="157" t="s">
        <v>35</v>
      </c>
      <c r="D6" s="157"/>
      <c r="E6" s="157"/>
      <c r="F6" s="157"/>
      <c r="G6" s="157"/>
      <c r="H6" s="157"/>
      <c r="I6" s="157"/>
      <c r="J6" s="15"/>
      <c r="K6" s="148"/>
      <c r="L6" s="149"/>
    </row>
    <row r="7" spans="2:12" ht="15">
      <c r="B7" s="17" t="s">
        <v>16</v>
      </c>
      <c r="C7" s="158" t="s">
        <v>33</v>
      </c>
      <c r="D7" s="158"/>
      <c r="E7" s="158"/>
      <c r="F7" s="158"/>
      <c r="G7" s="158"/>
      <c r="H7" s="158"/>
      <c r="I7" s="158"/>
      <c r="J7" s="15"/>
      <c r="K7" s="148"/>
      <c r="L7" s="149"/>
    </row>
    <row r="8" spans="2:12" ht="15">
      <c r="B8" s="2" t="s">
        <v>37</v>
      </c>
      <c r="C8" s="157" t="s">
        <v>36</v>
      </c>
      <c r="D8" s="157"/>
      <c r="E8" s="157"/>
      <c r="F8" s="157"/>
      <c r="G8" s="157"/>
      <c r="H8" s="157"/>
      <c r="I8" s="157"/>
      <c r="J8" s="157"/>
      <c r="K8" s="148"/>
      <c r="L8" s="149"/>
    </row>
    <row r="9" spans="2:12" ht="15">
      <c r="B9" s="2" t="s">
        <v>38</v>
      </c>
      <c r="C9" s="157" t="s">
        <v>39</v>
      </c>
      <c r="D9" s="157"/>
      <c r="E9" s="157"/>
      <c r="F9" s="157"/>
      <c r="G9" s="157"/>
      <c r="H9" s="157"/>
      <c r="I9" s="157"/>
      <c r="J9" s="157"/>
      <c r="K9" s="148" t="s">
        <v>23</v>
      </c>
      <c r="L9" s="149"/>
    </row>
    <row r="10" spans="2:12" ht="50.25" customHeight="1">
      <c r="B10" s="17" t="s">
        <v>4</v>
      </c>
      <c r="C10" s="164" t="s">
        <v>48</v>
      </c>
      <c r="D10" s="165"/>
      <c r="E10" s="165"/>
      <c r="F10" s="165"/>
      <c r="G10" s="165"/>
      <c r="H10" s="165"/>
      <c r="I10" s="165"/>
      <c r="J10" s="166"/>
      <c r="K10" s="148"/>
      <c r="L10" s="149"/>
    </row>
    <row r="11" spans="2:12" ht="30">
      <c r="B11" s="17" t="s">
        <v>5</v>
      </c>
      <c r="C11" s="157" t="s">
        <v>34</v>
      </c>
      <c r="D11" s="157"/>
      <c r="E11" s="157"/>
      <c r="F11" s="157"/>
      <c r="G11" s="157"/>
      <c r="H11" s="157"/>
      <c r="I11" s="157"/>
      <c r="J11" s="15"/>
      <c r="K11" s="148"/>
      <c r="L11" s="149"/>
    </row>
    <row r="12" spans="2:12" ht="22.5" customHeight="1">
      <c r="B12" s="17" t="s">
        <v>20</v>
      </c>
      <c r="C12" s="163">
        <v>344376481575</v>
      </c>
      <c r="D12" s="163"/>
      <c r="E12" s="163"/>
      <c r="F12" s="163"/>
      <c r="G12" s="163"/>
      <c r="H12" s="163"/>
      <c r="I12" s="163"/>
      <c r="J12" s="15"/>
      <c r="K12" s="148"/>
      <c r="L12" s="149"/>
    </row>
    <row r="13" spans="2:12" ht="48" customHeight="1">
      <c r="B13" s="17" t="s">
        <v>21</v>
      </c>
      <c r="C13" s="154">
        <v>627059450</v>
      </c>
      <c r="D13" s="155"/>
      <c r="E13" s="155"/>
      <c r="F13" s="155"/>
      <c r="G13" s="155"/>
      <c r="H13" s="155"/>
      <c r="I13" s="155"/>
      <c r="J13" s="18"/>
      <c r="K13" s="148"/>
      <c r="L13" s="149"/>
    </row>
    <row r="14" spans="2:12" ht="30">
      <c r="B14" s="17" t="s">
        <v>22</v>
      </c>
      <c r="C14" s="154">
        <v>62705945</v>
      </c>
      <c r="D14" s="155"/>
      <c r="E14" s="155"/>
      <c r="F14" s="155"/>
      <c r="G14" s="155"/>
      <c r="H14" s="155"/>
      <c r="I14" s="155"/>
      <c r="J14" s="15"/>
      <c r="K14" s="148"/>
      <c r="L14" s="149"/>
    </row>
    <row r="15" spans="2:12" ht="30.75" thickBot="1">
      <c r="B15" s="19" t="s">
        <v>18</v>
      </c>
      <c r="C15" s="156" t="s">
        <v>406</v>
      </c>
      <c r="D15" s="156"/>
      <c r="E15" s="156"/>
      <c r="F15" s="156"/>
      <c r="G15" s="156"/>
      <c r="H15" s="156"/>
      <c r="I15" s="156"/>
      <c r="J15" s="20"/>
      <c r="K15" s="150"/>
      <c r="L15" s="151"/>
    </row>
    <row r="16" spans="2:12" ht="15.75" thickBot="1">
      <c r="B16" s="21"/>
      <c r="D16" s="22"/>
      <c r="E16" s="22"/>
      <c r="F16" s="22"/>
      <c r="G16" s="23"/>
      <c r="H16" s="24"/>
      <c r="I16" s="24"/>
      <c r="J16" s="22"/>
      <c r="K16" s="22"/>
      <c r="L16" s="22"/>
    </row>
    <row r="17" spans="2:12" ht="15">
      <c r="B17" s="152" t="s">
        <v>15</v>
      </c>
      <c r="C17" s="153"/>
      <c r="D17" s="12"/>
      <c r="E17" s="12"/>
      <c r="F17" s="12"/>
      <c r="G17" s="25"/>
      <c r="H17" s="26"/>
      <c r="I17" s="26"/>
      <c r="J17" s="12"/>
      <c r="K17" s="12"/>
      <c r="L17" s="13"/>
    </row>
    <row r="18" spans="1:12" ht="80.25" customHeight="1" thickBot="1">
      <c r="A18" s="56"/>
      <c r="B18" s="121" t="s">
        <v>25</v>
      </c>
      <c r="C18" s="122" t="s">
        <v>6</v>
      </c>
      <c r="D18" s="122" t="s">
        <v>17</v>
      </c>
      <c r="E18" s="122" t="s">
        <v>7</v>
      </c>
      <c r="F18" s="122" t="s">
        <v>8</v>
      </c>
      <c r="G18" s="122" t="s">
        <v>9</v>
      </c>
      <c r="H18" s="123" t="s">
        <v>10</v>
      </c>
      <c r="I18" s="123" t="s">
        <v>11</v>
      </c>
      <c r="J18" s="122" t="s">
        <v>12</v>
      </c>
      <c r="K18" s="122" t="s">
        <v>13</v>
      </c>
      <c r="L18" s="124" t="s">
        <v>14</v>
      </c>
    </row>
    <row r="19" spans="2:12" ht="45">
      <c r="B19" s="125" t="s">
        <v>57</v>
      </c>
      <c r="C19" s="126" t="s">
        <v>58</v>
      </c>
      <c r="D19" s="127" t="s">
        <v>30</v>
      </c>
      <c r="E19" s="128" t="s">
        <v>216</v>
      </c>
      <c r="F19" s="129" t="s">
        <v>54</v>
      </c>
      <c r="G19" s="130" t="s">
        <v>148</v>
      </c>
      <c r="H19" s="131">
        <v>390029693</v>
      </c>
      <c r="I19" s="131">
        <f>H19</f>
        <v>390029693</v>
      </c>
      <c r="J19" s="132" t="s">
        <v>27</v>
      </c>
      <c r="K19" s="130" t="s">
        <v>26</v>
      </c>
      <c r="L19" s="133" t="s">
        <v>59</v>
      </c>
    </row>
    <row r="20" spans="2:12" ht="105">
      <c r="B20" s="62">
        <v>93141506</v>
      </c>
      <c r="C20" s="8" t="s">
        <v>155</v>
      </c>
      <c r="D20" s="9" t="s">
        <v>30</v>
      </c>
      <c r="E20" s="9" t="s">
        <v>163</v>
      </c>
      <c r="F20" s="10" t="s">
        <v>54</v>
      </c>
      <c r="G20" s="11" t="s">
        <v>148</v>
      </c>
      <c r="H20" s="74">
        <v>792534498</v>
      </c>
      <c r="I20" s="75">
        <f>(H20)</f>
        <v>792534498</v>
      </c>
      <c r="J20" s="9" t="s">
        <v>27</v>
      </c>
      <c r="K20" s="9" t="s">
        <v>26</v>
      </c>
      <c r="L20" s="63" t="s">
        <v>60</v>
      </c>
    </row>
    <row r="21" spans="2:12" ht="57" customHeight="1">
      <c r="B21" s="62">
        <v>83121701</v>
      </c>
      <c r="C21" s="5" t="s">
        <v>327</v>
      </c>
      <c r="D21" s="9" t="s">
        <v>30</v>
      </c>
      <c r="E21" s="9" t="s">
        <v>163</v>
      </c>
      <c r="F21" s="10" t="s">
        <v>54</v>
      </c>
      <c r="G21" s="11" t="s">
        <v>148</v>
      </c>
      <c r="H21" s="74">
        <v>500880128</v>
      </c>
      <c r="I21" s="74">
        <f>+H21</f>
        <v>500880128</v>
      </c>
      <c r="J21" s="9" t="s">
        <v>27</v>
      </c>
      <c r="K21" s="28" t="s">
        <v>26</v>
      </c>
      <c r="L21" s="63" t="s">
        <v>61</v>
      </c>
    </row>
    <row r="22" spans="2:12" ht="60">
      <c r="B22" s="62">
        <v>86101802</v>
      </c>
      <c r="C22" s="8" t="s">
        <v>62</v>
      </c>
      <c r="D22" s="9" t="s">
        <v>44</v>
      </c>
      <c r="E22" s="9" t="s">
        <v>211</v>
      </c>
      <c r="F22" s="10" t="s">
        <v>54</v>
      </c>
      <c r="G22" s="11" t="s">
        <v>148</v>
      </c>
      <c r="H22" s="74">
        <v>10000000</v>
      </c>
      <c r="I22" s="75">
        <f>(H22)</f>
        <v>10000000</v>
      </c>
      <c r="J22" s="9" t="s">
        <v>27</v>
      </c>
      <c r="K22" s="9" t="s">
        <v>26</v>
      </c>
      <c r="L22" s="63" t="s">
        <v>60</v>
      </c>
    </row>
    <row r="23" spans="2:12" ht="45">
      <c r="B23" s="62">
        <v>82131603</v>
      </c>
      <c r="C23" s="8" t="s">
        <v>63</v>
      </c>
      <c r="D23" s="9" t="s">
        <v>55</v>
      </c>
      <c r="E23" s="9" t="s">
        <v>211</v>
      </c>
      <c r="F23" s="10" t="s">
        <v>54</v>
      </c>
      <c r="G23" s="11" t="s">
        <v>148</v>
      </c>
      <c r="H23" s="74">
        <v>47834875</v>
      </c>
      <c r="I23" s="74">
        <f>+H23</f>
        <v>47834875</v>
      </c>
      <c r="J23" s="9" t="s">
        <v>27</v>
      </c>
      <c r="K23" s="28" t="s">
        <v>26</v>
      </c>
      <c r="L23" s="63" t="s">
        <v>61</v>
      </c>
    </row>
    <row r="24" spans="2:12" ht="45">
      <c r="B24" s="62">
        <v>86131504</v>
      </c>
      <c r="C24" s="5" t="s">
        <v>65</v>
      </c>
      <c r="D24" s="10" t="s">
        <v>30</v>
      </c>
      <c r="E24" s="9" t="s">
        <v>201</v>
      </c>
      <c r="F24" s="10" t="s">
        <v>54</v>
      </c>
      <c r="G24" s="11" t="s">
        <v>148</v>
      </c>
      <c r="H24" s="74">
        <v>26000000</v>
      </c>
      <c r="I24" s="74">
        <f>+H24</f>
        <v>26000000</v>
      </c>
      <c r="J24" s="9" t="s">
        <v>27</v>
      </c>
      <c r="K24" s="28" t="s">
        <v>26</v>
      </c>
      <c r="L24" s="63" t="s">
        <v>61</v>
      </c>
    </row>
    <row r="25" spans="2:12" ht="60">
      <c r="B25" s="64">
        <v>80131500</v>
      </c>
      <c r="C25" s="29" t="s">
        <v>66</v>
      </c>
      <c r="D25" s="10" t="s">
        <v>28</v>
      </c>
      <c r="E25" s="9" t="s">
        <v>139</v>
      </c>
      <c r="F25" s="10" t="s">
        <v>54</v>
      </c>
      <c r="G25" s="11" t="s">
        <v>148</v>
      </c>
      <c r="H25" s="30">
        <f>4723382084-234055648</f>
        <v>4489326436</v>
      </c>
      <c r="I25" s="30">
        <f>+H25</f>
        <v>4489326436</v>
      </c>
      <c r="J25" s="9" t="s">
        <v>27</v>
      </c>
      <c r="K25" s="9" t="s">
        <v>49</v>
      </c>
      <c r="L25" s="65" t="s">
        <v>67</v>
      </c>
    </row>
    <row r="26" spans="2:12" ht="60">
      <c r="B26" s="62">
        <v>93141506</v>
      </c>
      <c r="C26" s="8" t="s">
        <v>68</v>
      </c>
      <c r="D26" s="9" t="s">
        <v>46</v>
      </c>
      <c r="E26" s="9" t="s">
        <v>217</v>
      </c>
      <c r="F26" s="31" t="s">
        <v>54</v>
      </c>
      <c r="G26" s="11" t="s">
        <v>148</v>
      </c>
      <c r="H26" s="74">
        <v>407465502</v>
      </c>
      <c r="I26" s="75">
        <f>(H26)</f>
        <v>407465502</v>
      </c>
      <c r="J26" s="9" t="s">
        <v>27</v>
      </c>
      <c r="K26" s="9" t="s">
        <v>26</v>
      </c>
      <c r="L26" s="63" t="s">
        <v>152</v>
      </c>
    </row>
    <row r="27" spans="2:12" ht="60">
      <c r="B27" s="60">
        <v>44122003</v>
      </c>
      <c r="C27" s="5" t="s">
        <v>69</v>
      </c>
      <c r="D27" s="11" t="s">
        <v>30</v>
      </c>
      <c r="E27" s="11" t="s">
        <v>218</v>
      </c>
      <c r="F27" s="11" t="s">
        <v>215</v>
      </c>
      <c r="G27" s="11" t="s">
        <v>148</v>
      </c>
      <c r="H27" s="32">
        <v>42000000</v>
      </c>
      <c r="I27" s="33">
        <f>+H27</f>
        <v>42000000</v>
      </c>
      <c r="J27" s="28" t="s">
        <v>27</v>
      </c>
      <c r="K27" s="28" t="s">
        <v>26</v>
      </c>
      <c r="L27" s="63" t="s">
        <v>152</v>
      </c>
    </row>
    <row r="28" spans="2:12" ht="90">
      <c r="B28" s="62" t="s">
        <v>71</v>
      </c>
      <c r="C28" s="8" t="s">
        <v>72</v>
      </c>
      <c r="D28" s="9" t="s">
        <v>53</v>
      </c>
      <c r="E28" s="9" t="s">
        <v>211</v>
      </c>
      <c r="F28" s="9" t="s">
        <v>215</v>
      </c>
      <c r="G28" s="11" t="s">
        <v>148</v>
      </c>
      <c r="H28" s="74">
        <v>20000000</v>
      </c>
      <c r="I28" s="75">
        <f>(H28)</f>
        <v>20000000</v>
      </c>
      <c r="J28" s="9" t="s">
        <v>27</v>
      </c>
      <c r="K28" s="9" t="s">
        <v>26</v>
      </c>
      <c r="L28" s="63" t="s">
        <v>152</v>
      </c>
    </row>
    <row r="29" spans="2:12" ht="150">
      <c r="B29" s="62" t="s">
        <v>47</v>
      </c>
      <c r="C29" s="8" t="s">
        <v>154</v>
      </c>
      <c r="D29" s="9" t="s">
        <v>176</v>
      </c>
      <c r="E29" s="9" t="s">
        <v>178</v>
      </c>
      <c r="F29" s="9" t="s">
        <v>184</v>
      </c>
      <c r="G29" s="11" t="s">
        <v>148</v>
      </c>
      <c r="H29" s="74">
        <v>137929328</v>
      </c>
      <c r="I29" s="75">
        <f>(H29)</f>
        <v>137929328</v>
      </c>
      <c r="J29" s="9" t="s">
        <v>27</v>
      </c>
      <c r="K29" s="9" t="s">
        <v>26</v>
      </c>
      <c r="L29" s="63" t="s">
        <v>152</v>
      </c>
    </row>
    <row r="30" spans="2:12" ht="72" customHeight="1">
      <c r="B30" s="62">
        <v>45121600</v>
      </c>
      <c r="C30" s="8" t="s">
        <v>278</v>
      </c>
      <c r="D30" s="9" t="s">
        <v>50</v>
      </c>
      <c r="E30" s="9" t="s">
        <v>211</v>
      </c>
      <c r="F30" s="9" t="s">
        <v>215</v>
      </c>
      <c r="G30" s="11" t="s">
        <v>148</v>
      </c>
      <c r="H30" s="74">
        <v>7165125</v>
      </c>
      <c r="I30" s="74">
        <f>+H30</f>
        <v>7165125</v>
      </c>
      <c r="J30" s="9" t="s">
        <v>27</v>
      </c>
      <c r="K30" s="28" t="s">
        <v>26</v>
      </c>
      <c r="L30" s="63" t="s">
        <v>61</v>
      </c>
    </row>
    <row r="31" spans="2:12" ht="102.75" customHeight="1">
      <c r="B31" s="62">
        <v>92101902</v>
      </c>
      <c r="C31" s="8" t="s">
        <v>73</v>
      </c>
      <c r="D31" s="10" t="s">
        <v>30</v>
      </c>
      <c r="E31" s="9" t="s">
        <v>41</v>
      </c>
      <c r="F31" s="9" t="s">
        <v>215</v>
      </c>
      <c r="G31" s="11" t="s">
        <v>148</v>
      </c>
      <c r="H31" s="74">
        <v>29925000</v>
      </c>
      <c r="I31" s="75">
        <f>(H31)</f>
        <v>29925000</v>
      </c>
      <c r="J31" s="9" t="s">
        <v>27</v>
      </c>
      <c r="K31" s="9" t="s">
        <v>26</v>
      </c>
      <c r="L31" s="63" t="s">
        <v>152</v>
      </c>
    </row>
    <row r="32" spans="2:12" ht="45">
      <c r="B32" s="62">
        <v>72154066</v>
      </c>
      <c r="C32" s="8" t="s">
        <v>214</v>
      </c>
      <c r="D32" s="10" t="s">
        <v>30</v>
      </c>
      <c r="E32" s="9" t="s">
        <v>181</v>
      </c>
      <c r="F32" s="9" t="s">
        <v>215</v>
      </c>
      <c r="G32" s="11" t="s">
        <v>148</v>
      </c>
      <c r="H32" s="74">
        <v>50420000</v>
      </c>
      <c r="I32" s="75">
        <f aca="true" t="shared" si="0" ref="I32:I40">+H32</f>
        <v>50420000</v>
      </c>
      <c r="J32" s="9" t="s">
        <v>27</v>
      </c>
      <c r="K32" s="9" t="s">
        <v>26</v>
      </c>
      <c r="L32" s="63" t="s">
        <v>61</v>
      </c>
    </row>
    <row r="33" spans="2:12" ht="45">
      <c r="B33" s="62">
        <v>82101504</v>
      </c>
      <c r="C33" s="34" t="s">
        <v>74</v>
      </c>
      <c r="D33" s="10" t="s">
        <v>30</v>
      </c>
      <c r="E33" s="9" t="s">
        <v>201</v>
      </c>
      <c r="F33" s="9" t="s">
        <v>215</v>
      </c>
      <c r="G33" s="11" t="s">
        <v>148</v>
      </c>
      <c r="H33" s="30">
        <v>10000000</v>
      </c>
      <c r="I33" s="30">
        <f t="shared" si="0"/>
        <v>10000000</v>
      </c>
      <c r="J33" s="9" t="s">
        <v>27</v>
      </c>
      <c r="K33" s="9" t="s">
        <v>49</v>
      </c>
      <c r="L33" s="63" t="s">
        <v>75</v>
      </c>
    </row>
    <row r="34" spans="2:12" ht="135">
      <c r="B34" s="62">
        <v>43233201</v>
      </c>
      <c r="C34" s="8" t="s">
        <v>76</v>
      </c>
      <c r="D34" s="35" t="s">
        <v>50</v>
      </c>
      <c r="E34" s="9" t="s">
        <v>211</v>
      </c>
      <c r="F34" s="9" t="s">
        <v>215</v>
      </c>
      <c r="G34" s="11" t="s">
        <v>148</v>
      </c>
      <c r="H34" s="76">
        <v>14021678</v>
      </c>
      <c r="I34" s="30">
        <f t="shared" si="0"/>
        <v>14021678</v>
      </c>
      <c r="J34" s="9" t="s">
        <v>27</v>
      </c>
      <c r="K34" s="9" t="s">
        <v>26</v>
      </c>
      <c r="L34" s="63" t="s">
        <v>328</v>
      </c>
    </row>
    <row r="35" spans="2:12" ht="90">
      <c r="B35" s="62">
        <v>72101509</v>
      </c>
      <c r="C35" s="34" t="s">
        <v>77</v>
      </c>
      <c r="D35" s="9" t="s">
        <v>28</v>
      </c>
      <c r="E35" s="9" t="s">
        <v>41</v>
      </c>
      <c r="F35" s="9" t="s">
        <v>215</v>
      </c>
      <c r="G35" s="11" t="s">
        <v>148</v>
      </c>
      <c r="H35" s="76">
        <v>11593514</v>
      </c>
      <c r="I35" s="76">
        <f t="shared" si="0"/>
        <v>11593514</v>
      </c>
      <c r="J35" s="9" t="s">
        <v>27</v>
      </c>
      <c r="K35" s="9" t="s">
        <v>49</v>
      </c>
      <c r="L35" s="63" t="s">
        <v>78</v>
      </c>
    </row>
    <row r="36" spans="2:12" ht="60">
      <c r="B36" s="62">
        <v>72103302</v>
      </c>
      <c r="C36" s="34" t="s">
        <v>79</v>
      </c>
      <c r="D36" s="9" t="s">
        <v>30</v>
      </c>
      <c r="E36" s="9" t="s">
        <v>41</v>
      </c>
      <c r="F36" s="9" t="s">
        <v>215</v>
      </c>
      <c r="G36" s="11" t="s">
        <v>148</v>
      </c>
      <c r="H36" s="76">
        <v>28512400</v>
      </c>
      <c r="I36" s="76">
        <f t="shared" si="0"/>
        <v>28512400</v>
      </c>
      <c r="J36" s="9" t="s">
        <v>27</v>
      </c>
      <c r="K36" s="9" t="s">
        <v>49</v>
      </c>
      <c r="L36" s="63" t="s">
        <v>80</v>
      </c>
    </row>
    <row r="37" spans="2:12" ht="60">
      <c r="B37" s="62">
        <v>72101506</v>
      </c>
      <c r="C37" s="34" t="s">
        <v>81</v>
      </c>
      <c r="D37" s="9" t="s">
        <v>30</v>
      </c>
      <c r="E37" s="9" t="s">
        <v>41</v>
      </c>
      <c r="F37" s="9" t="s">
        <v>215</v>
      </c>
      <c r="G37" s="11" t="s">
        <v>148</v>
      </c>
      <c r="H37" s="76">
        <v>11205683</v>
      </c>
      <c r="I37" s="76">
        <f t="shared" si="0"/>
        <v>11205683</v>
      </c>
      <c r="J37" s="9" t="s">
        <v>27</v>
      </c>
      <c r="K37" s="9" t="s">
        <v>49</v>
      </c>
      <c r="L37" s="63" t="s">
        <v>82</v>
      </c>
    </row>
    <row r="38" spans="2:12" ht="60">
      <c r="B38" s="62">
        <v>73152108</v>
      </c>
      <c r="C38" s="34" t="s">
        <v>83</v>
      </c>
      <c r="D38" s="9" t="s">
        <v>30</v>
      </c>
      <c r="E38" s="9" t="s">
        <v>41</v>
      </c>
      <c r="F38" s="9" t="s">
        <v>215</v>
      </c>
      <c r="G38" s="11" t="s">
        <v>148</v>
      </c>
      <c r="H38" s="76">
        <v>23814723</v>
      </c>
      <c r="I38" s="76">
        <f t="shared" si="0"/>
        <v>23814723</v>
      </c>
      <c r="J38" s="9" t="s">
        <v>27</v>
      </c>
      <c r="K38" s="9" t="s">
        <v>49</v>
      </c>
      <c r="L38" s="63" t="s">
        <v>84</v>
      </c>
    </row>
    <row r="39" spans="2:12" ht="60">
      <c r="B39" s="62">
        <v>72102900</v>
      </c>
      <c r="C39" s="34" t="s">
        <v>85</v>
      </c>
      <c r="D39" s="9" t="s">
        <v>28</v>
      </c>
      <c r="E39" s="9" t="s">
        <v>41</v>
      </c>
      <c r="F39" s="9" t="s">
        <v>215</v>
      </c>
      <c r="G39" s="11" t="s">
        <v>148</v>
      </c>
      <c r="H39" s="76">
        <v>15773351</v>
      </c>
      <c r="I39" s="76">
        <f t="shared" si="0"/>
        <v>15773351</v>
      </c>
      <c r="J39" s="9" t="s">
        <v>27</v>
      </c>
      <c r="K39" s="9" t="s">
        <v>49</v>
      </c>
      <c r="L39" s="63" t="s">
        <v>86</v>
      </c>
    </row>
    <row r="40" spans="2:12" ht="60">
      <c r="B40" s="62">
        <v>72101506</v>
      </c>
      <c r="C40" s="34" t="s">
        <v>87</v>
      </c>
      <c r="D40" s="9" t="s">
        <v>28</v>
      </c>
      <c r="E40" s="9" t="s">
        <v>41</v>
      </c>
      <c r="F40" s="9" t="s">
        <v>215</v>
      </c>
      <c r="G40" s="11" t="s">
        <v>148</v>
      </c>
      <c r="H40" s="76">
        <v>12628345</v>
      </c>
      <c r="I40" s="76">
        <f t="shared" si="0"/>
        <v>12628345</v>
      </c>
      <c r="J40" s="9" t="s">
        <v>27</v>
      </c>
      <c r="K40" s="9" t="s">
        <v>49</v>
      </c>
      <c r="L40" s="63" t="s">
        <v>88</v>
      </c>
    </row>
    <row r="41" spans="2:12" ht="79.5" customHeight="1">
      <c r="B41" s="62">
        <v>72101509</v>
      </c>
      <c r="C41" s="34" t="s">
        <v>229</v>
      </c>
      <c r="D41" s="9" t="s">
        <v>44</v>
      </c>
      <c r="E41" s="9" t="s">
        <v>211</v>
      </c>
      <c r="F41" s="9" t="s">
        <v>215</v>
      </c>
      <c r="G41" s="11" t="s">
        <v>148</v>
      </c>
      <c r="H41" s="76">
        <v>6000000</v>
      </c>
      <c r="I41" s="76">
        <v>6000000</v>
      </c>
      <c r="J41" s="9" t="s">
        <v>27</v>
      </c>
      <c r="K41" s="9" t="s">
        <v>49</v>
      </c>
      <c r="L41" s="63" t="s">
        <v>89</v>
      </c>
    </row>
    <row r="42" spans="2:12" ht="60">
      <c r="B42" s="62">
        <v>72151003</v>
      </c>
      <c r="C42" s="34" t="s">
        <v>90</v>
      </c>
      <c r="D42" s="9" t="s">
        <v>46</v>
      </c>
      <c r="E42" s="9" t="s">
        <v>41</v>
      </c>
      <c r="F42" s="9" t="s">
        <v>215</v>
      </c>
      <c r="G42" s="11" t="s">
        <v>148</v>
      </c>
      <c r="H42" s="76">
        <v>17778635</v>
      </c>
      <c r="I42" s="76">
        <f>+H42</f>
        <v>17778635</v>
      </c>
      <c r="J42" s="9" t="s">
        <v>27</v>
      </c>
      <c r="K42" s="9" t="s">
        <v>49</v>
      </c>
      <c r="L42" s="63" t="s">
        <v>91</v>
      </c>
    </row>
    <row r="43" spans="2:12" ht="60">
      <c r="B43" s="62">
        <v>76121904</v>
      </c>
      <c r="C43" s="34" t="s">
        <v>92</v>
      </c>
      <c r="D43" s="9" t="s">
        <v>28</v>
      </c>
      <c r="E43" s="9" t="s">
        <v>201</v>
      </c>
      <c r="F43" s="9" t="s">
        <v>215</v>
      </c>
      <c r="G43" s="11" t="s">
        <v>148</v>
      </c>
      <c r="H43" s="76">
        <v>2107300</v>
      </c>
      <c r="I43" s="76">
        <f>+H43</f>
        <v>2107300</v>
      </c>
      <c r="J43" s="9" t="s">
        <v>27</v>
      </c>
      <c r="K43" s="9" t="s">
        <v>49</v>
      </c>
      <c r="L43" s="63" t="s">
        <v>93</v>
      </c>
    </row>
    <row r="44" spans="2:12" ht="60">
      <c r="B44" s="62">
        <v>72101507</v>
      </c>
      <c r="C44" s="34" t="s">
        <v>94</v>
      </c>
      <c r="D44" s="9" t="s">
        <v>209</v>
      </c>
      <c r="E44" s="9" t="s">
        <v>178</v>
      </c>
      <c r="F44" s="9" t="s">
        <v>215</v>
      </c>
      <c r="G44" s="11" t="s">
        <v>148</v>
      </c>
      <c r="H44" s="76">
        <v>15700359</v>
      </c>
      <c r="I44" s="76">
        <f>+H44</f>
        <v>15700359</v>
      </c>
      <c r="J44" s="9" t="s">
        <v>27</v>
      </c>
      <c r="K44" s="9" t="s">
        <v>49</v>
      </c>
      <c r="L44" s="63" t="s">
        <v>95</v>
      </c>
    </row>
    <row r="45" spans="2:12" ht="60">
      <c r="B45" s="62">
        <v>73152108</v>
      </c>
      <c r="C45" s="34" t="s">
        <v>96</v>
      </c>
      <c r="D45" s="9" t="s">
        <v>56</v>
      </c>
      <c r="E45" s="9" t="s">
        <v>178</v>
      </c>
      <c r="F45" s="9" t="s">
        <v>215</v>
      </c>
      <c r="G45" s="11" t="s">
        <v>148</v>
      </c>
      <c r="H45" s="76">
        <v>13000000</v>
      </c>
      <c r="I45" s="76">
        <v>13000000</v>
      </c>
      <c r="J45" s="9" t="s">
        <v>27</v>
      </c>
      <c r="K45" s="9" t="s">
        <v>49</v>
      </c>
      <c r="L45" s="63" t="s">
        <v>97</v>
      </c>
    </row>
    <row r="46" spans="2:12" ht="60">
      <c r="B46" s="62">
        <v>27113201</v>
      </c>
      <c r="C46" s="34" t="s">
        <v>98</v>
      </c>
      <c r="D46" s="9" t="s">
        <v>46</v>
      </c>
      <c r="E46" s="9" t="s">
        <v>211</v>
      </c>
      <c r="F46" s="9" t="s">
        <v>215</v>
      </c>
      <c r="G46" s="11" t="s">
        <v>148</v>
      </c>
      <c r="H46" s="76">
        <v>10000000</v>
      </c>
      <c r="I46" s="76">
        <v>10000000</v>
      </c>
      <c r="J46" s="9" t="s">
        <v>27</v>
      </c>
      <c r="K46" s="9" t="s">
        <v>49</v>
      </c>
      <c r="L46" s="63" t="s">
        <v>99</v>
      </c>
    </row>
    <row r="47" spans="1:12" s="36" customFormat="1" ht="60">
      <c r="A47" s="55"/>
      <c r="B47" s="62">
        <v>82121701</v>
      </c>
      <c r="C47" s="8" t="s">
        <v>100</v>
      </c>
      <c r="D47" s="9" t="s">
        <v>30</v>
      </c>
      <c r="E47" s="9" t="s">
        <v>163</v>
      </c>
      <c r="F47" s="9" t="s">
        <v>29</v>
      </c>
      <c r="G47" s="11" t="s">
        <v>148</v>
      </c>
      <c r="H47" s="27">
        <v>306783252</v>
      </c>
      <c r="I47" s="27">
        <f>+H47</f>
        <v>306783252</v>
      </c>
      <c r="J47" s="9" t="s">
        <v>51</v>
      </c>
      <c r="K47" s="30" t="s">
        <v>205</v>
      </c>
      <c r="L47" s="63" t="s">
        <v>61</v>
      </c>
    </row>
    <row r="48" spans="2:12" ht="60">
      <c r="B48" s="62">
        <v>82121701</v>
      </c>
      <c r="C48" s="8" t="s">
        <v>100</v>
      </c>
      <c r="D48" s="9" t="s">
        <v>30</v>
      </c>
      <c r="E48" s="9" t="s">
        <v>163</v>
      </c>
      <c r="F48" s="9" t="s">
        <v>215</v>
      </c>
      <c r="G48" s="11" t="s">
        <v>148</v>
      </c>
      <c r="H48" s="27">
        <v>44000000</v>
      </c>
      <c r="I48" s="32">
        <f>+H48</f>
        <v>44000000</v>
      </c>
      <c r="J48" s="9" t="s">
        <v>27</v>
      </c>
      <c r="K48" s="28" t="s">
        <v>26</v>
      </c>
      <c r="L48" s="63" t="s">
        <v>101</v>
      </c>
    </row>
    <row r="49" spans="2:12" ht="60">
      <c r="B49" s="60">
        <v>90121502</v>
      </c>
      <c r="C49" s="5" t="s">
        <v>102</v>
      </c>
      <c r="D49" s="10" t="s">
        <v>30</v>
      </c>
      <c r="E49" s="11" t="s">
        <v>219</v>
      </c>
      <c r="F49" s="31" t="s">
        <v>103</v>
      </c>
      <c r="G49" s="11" t="s">
        <v>148</v>
      </c>
      <c r="H49" s="32">
        <v>1200000000</v>
      </c>
      <c r="I49" s="33">
        <f>(H49)</f>
        <v>1200000000</v>
      </c>
      <c r="J49" s="28" t="s">
        <v>27</v>
      </c>
      <c r="K49" s="28" t="s">
        <v>26</v>
      </c>
      <c r="L49" s="63" t="s">
        <v>70</v>
      </c>
    </row>
    <row r="50" spans="2:12" ht="225">
      <c r="B50" s="64">
        <v>84131500</v>
      </c>
      <c r="C50" s="34" t="s">
        <v>104</v>
      </c>
      <c r="D50" s="9" t="s">
        <v>28</v>
      </c>
      <c r="E50" s="9" t="s">
        <v>220</v>
      </c>
      <c r="F50" s="31" t="s">
        <v>103</v>
      </c>
      <c r="G50" s="11" t="s">
        <v>148</v>
      </c>
      <c r="H50" s="30">
        <f>2058898979-52929328</f>
        <v>2005969651</v>
      </c>
      <c r="I50" s="30">
        <f>+H50</f>
        <v>2005969651</v>
      </c>
      <c r="J50" s="28" t="s">
        <v>27</v>
      </c>
      <c r="K50" s="28" t="s">
        <v>26</v>
      </c>
      <c r="L50" s="65" t="s">
        <v>67</v>
      </c>
    </row>
    <row r="51" spans="2:12" ht="75">
      <c r="B51" s="62" t="s">
        <v>105</v>
      </c>
      <c r="C51" s="8" t="s">
        <v>106</v>
      </c>
      <c r="D51" s="9" t="s">
        <v>30</v>
      </c>
      <c r="E51" s="9" t="s">
        <v>201</v>
      </c>
      <c r="F51" s="9" t="s">
        <v>29</v>
      </c>
      <c r="G51" s="11" t="s">
        <v>148</v>
      </c>
      <c r="H51" s="74">
        <v>250000000</v>
      </c>
      <c r="I51" s="74">
        <f>+H51</f>
        <v>250000000</v>
      </c>
      <c r="J51" s="9" t="s">
        <v>27</v>
      </c>
      <c r="K51" s="10" t="s">
        <v>26</v>
      </c>
      <c r="L51" s="63" t="s">
        <v>107</v>
      </c>
    </row>
    <row r="52" spans="2:12" ht="75">
      <c r="B52" s="60" t="s">
        <v>108</v>
      </c>
      <c r="C52" s="5" t="s">
        <v>109</v>
      </c>
      <c r="D52" s="11" t="s">
        <v>46</v>
      </c>
      <c r="E52" s="11" t="s">
        <v>219</v>
      </c>
      <c r="F52" s="9" t="s">
        <v>29</v>
      </c>
      <c r="G52" s="11" t="s">
        <v>148</v>
      </c>
      <c r="H52" s="32">
        <v>80000000</v>
      </c>
      <c r="I52" s="33">
        <f>+H52</f>
        <v>80000000</v>
      </c>
      <c r="J52" s="28" t="s">
        <v>27</v>
      </c>
      <c r="K52" s="28" t="s">
        <v>26</v>
      </c>
      <c r="L52" s="63" t="s">
        <v>70</v>
      </c>
    </row>
    <row r="53" spans="2:12" ht="75">
      <c r="B53" s="62">
        <v>82121511</v>
      </c>
      <c r="C53" s="8" t="s">
        <v>110</v>
      </c>
      <c r="D53" s="10" t="s">
        <v>30</v>
      </c>
      <c r="E53" s="9" t="s">
        <v>41</v>
      </c>
      <c r="F53" s="9" t="s">
        <v>29</v>
      </c>
      <c r="G53" s="11" t="s">
        <v>148</v>
      </c>
      <c r="H53" s="76">
        <v>400000000</v>
      </c>
      <c r="I53" s="76">
        <f>+H53</f>
        <v>400000000</v>
      </c>
      <c r="J53" s="37" t="s">
        <v>27</v>
      </c>
      <c r="K53" s="37" t="s">
        <v>26</v>
      </c>
      <c r="L53" s="63" t="s">
        <v>111</v>
      </c>
    </row>
    <row r="54" spans="2:12" ht="90">
      <c r="B54" s="62" t="s">
        <v>144</v>
      </c>
      <c r="C54" s="34" t="s">
        <v>112</v>
      </c>
      <c r="D54" s="9" t="s">
        <v>52</v>
      </c>
      <c r="E54" s="9" t="s">
        <v>139</v>
      </c>
      <c r="F54" s="9" t="s">
        <v>29</v>
      </c>
      <c r="G54" s="11" t="s">
        <v>148</v>
      </c>
      <c r="H54" s="76">
        <v>0</v>
      </c>
      <c r="I54" s="76">
        <v>0</v>
      </c>
      <c r="J54" s="38" t="s">
        <v>27</v>
      </c>
      <c r="K54" s="9" t="s">
        <v>49</v>
      </c>
      <c r="L54" s="63" t="s">
        <v>113</v>
      </c>
    </row>
    <row r="55" spans="2:12" ht="45">
      <c r="B55" s="64">
        <v>84131603</v>
      </c>
      <c r="C55" s="29" t="s">
        <v>114</v>
      </c>
      <c r="D55" s="10" t="s">
        <v>56</v>
      </c>
      <c r="E55" s="9" t="s">
        <v>139</v>
      </c>
      <c r="F55" s="10" t="s">
        <v>202</v>
      </c>
      <c r="G55" s="11" t="s">
        <v>148</v>
      </c>
      <c r="H55" s="30">
        <v>40000000</v>
      </c>
      <c r="I55" s="30">
        <v>40000000</v>
      </c>
      <c r="J55" s="38" t="s">
        <v>27</v>
      </c>
      <c r="K55" s="9" t="s">
        <v>49</v>
      </c>
      <c r="L55" s="65" t="s">
        <v>115</v>
      </c>
    </row>
    <row r="56" spans="2:12" ht="75">
      <c r="B56" s="62">
        <v>82101504</v>
      </c>
      <c r="C56" s="34" t="s">
        <v>116</v>
      </c>
      <c r="D56" s="9" t="s">
        <v>28</v>
      </c>
      <c r="E56" s="9" t="s">
        <v>201</v>
      </c>
      <c r="F56" s="10" t="s">
        <v>54</v>
      </c>
      <c r="G56" s="11" t="s">
        <v>148</v>
      </c>
      <c r="H56" s="30">
        <v>44706200</v>
      </c>
      <c r="I56" s="30">
        <f aca="true" t="shared" si="1" ref="I56:I75">+H56</f>
        <v>44706200</v>
      </c>
      <c r="J56" s="9" t="s">
        <v>27</v>
      </c>
      <c r="K56" s="9" t="s">
        <v>49</v>
      </c>
      <c r="L56" s="63" t="s">
        <v>75</v>
      </c>
    </row>
    <row r="57" spans="2:12" ht="105">
      <c r="B57" s="62">
        <v>84111601</v>
      </c>
      <c r="C57" s="8" t="s">
        <v>118</v>
      </c>
      <c r="D57" s="9" t="s">
        <v>28</v>
      </c>
      <c r="E57" s="9" t="s">
        <v>216</v>
      </c>
      <c r="F57" s="31" t="s">
        <v>103</v>
      </c>
      <c r="G57" s="11" t="s">
        <v>148</v>
      </c>
      <c r="H57" s="76">
        <v>2655830317</v>
      </c>
      <c r="I57" s="76">
        <f t="shared" si="1"/>
        <v>2655830317</v>
      </c>
      <c r="J57" s="38" t="s">
        <v>27</v>
      </c>
      <c r="K57" s="9" t="s">
        <v>49</v>
      </c>
      <c r="L57" s="63" t="s">
        <v>119</v>
      </c>
    </row>
    <row r="58" spans="2:12" ht="45">
      <c r="B58" s="64">
        <v>15101506</v>
      </c>
      <c r="C58" s="29" t="s">
        <v>120</v>
      </c>
      <c r="D58" s="10" t="s">
        <v>28</v>
      </c>
      <c r="E58" s="10" t="s">
        <v>139</v>
      </c>
      <c r="F58" s="10" t="s">
        <v>202</v>
      </c>
      <c r="G58" s="11" t="s">
        <v>148</v>
      </c>
      <c r="H58" s="30">
        <v>252340632</v>
      </c>
      <c r="I58" s="30">
        <f t="shared" si="1"/>
        <v>252340632</v>
      </c>
      <c r="J58" s="38" t="s">
        <v>27</v>
      </c>
      <c r="K58" s="9" t="s">
        <v>49</v>
      </c>
      <c r="L58" s="65" t="s">
        <v>115</v>
      </c>
    </row>
    <row r="59" spans="2:12" ht="60">
      <c r="B59" s="64">
        <v>80111607</v>
      </c>
      <c r="C59" s="3" t="s">
        <v>64</v>
      </c>
      <c r="D59" s="10" t="s">
        <v>30</v>
      </c>
      <c r="E59" s="10" t="s">
        <v>201</v>
      </c>
      <c r="F59" s="10" t="s">
        <v>54</v>
      </c>
      <c r="G59" s="11" t="s">
        <v>148</v>
      </c>
      <c r="H59" s="39">
        <f>1771232000-H67-H68-H69-H70-H71-H72-H73-H60-H61-H62-H63-H64-H65-H66-H100-60000000</f>
        <v>266386284</v>
      </c>
      <c r="I59" s="39">
        <f aca="true" t="shared" si="2" ref="I59:I67">+H59</f>
        <v>266386284</v>
      </c>
      <c r="J59" s="10" t="s">
        <v>27</v>
      </c>
      <c r="K59" s="10" t="s">
        <v>26</v>
      </c>
      <c r="L59" s="65" t="s">
        <v>42</v>
      </c>
    </row>
    <row r="60" spans="2:12" ht="75">
      <c r="B60" s="64">
        <v>80111607</v>
      </c>
      <c r="C60" s="40" t="s">
        <v>168</v>
      </c>
      <c r="D60" s="10" t="s">
        <v>28</v>
      </c>
      <c r="E60" s="10" t="s">
        <v>139</v>
      </c>
      <c r="F60" s="10" t="s">
        <v>54</v>
      </c>
      <c r="G60" s="11" t="s">
        <v>148</v>
      </c>
      <c r="H60" s="39">
        <v>85086000</v>
      </c>
      <c r="I60" s="39">
        <f t="shared" si="2"/>
        <v>85086000</v>
      </c>
      <c r="J60" s="10" t="s">
        <v>27</v>
      </c>
      <c r="K60" s="10" t="s">
        <v>26</v>
      </c>
      <c r="L60" s="65" t="s">
        <v>161</v>
      </c>
    </row>
    <row r="61" spans="2:12" ht="75">
      <c r="B61" s="64">
        <v>80111607</v>
      </c>
      <c r="C61" s="5" t="s">
        <v>169</v>
      </c>
      <c r="D61" s="10" t="s">
        <v>28</v>
      </c>
      <c r="E61" s="10" t="s">
        <v>201</v>
      </c>
      <c r="F61" s="10" t="s">
        <v>54</v>
      </c>
      <c r="G61" s="11" t="s">
        <v>148</v>
      </c>
      <c r="H61" s="39">
        <v>71500000</v>
      </c>
      <c r="I61" s="39">
        <f t="shared" si="2"/>
        <v>71500000</v>
      </c>
      <c r="J61" s="10" t="s">
        <v>27</v>
      </c>
      <c r="K61" s="10" t="s">
        <v>26</v>
      </c>
      <c r="L61" s="65" t="s">
        <v>162</v>
      </c>
    </row>
    <row r="62" spans="2:12" ht="60">
      <c r="B62" s="64">
        <v>80111607</v>
      </c>
      <c r="C62" s="40" t="s">
        <v>170</v>
      </c>
      <c r="D62" s="10" t="s">
        <v>28</v>
      </c>
      <c r="E62" s="10" t="s">
        <v>201</v>
      </c>
      <c r="F62" s="10" t="s">
        <v>54</v>
      </c>
      <c r="G62" s="11" t="s">
        <v>148</v>
      </c>
      <c r="H62" s="39">
        <v>93060000</v>
      </c>
      <c r="I62" s="39">
        <f t="shared" si="2"/>
        <v>93060000</v>
      </c>
      <c r="J62" s="10" t="s">
        <v>27</v>
      </c>
      <c r="K62" s="10" t="s">
        <v>26</v>
      </c>
      <c r="L62" s="65" t="s">
        <v>124</v>
      </c>
    </row>
    <row r="63" spans="2:12" ht="75">
      <c r="B63" s="64">
        <v>80111607</v>
      </c>
      <c r="C63" s="40" t="s">
        <v>171</v>
      </c>
      <c r="D63" s="10" t="s">
        <v>30</v>
      </c>
      <c r="E63" s="10" t="s">
        <v>41</v>
      </c>
      <c r="F63" s="10" t="s">
        <v>54</v>
      </c>
      <c r="G63" s="11" t="s">
        <v>148</v>
      </c>
      <c r="H63" s="39">
        <v>128000000</v>
      </c>
      <c r="I63" s="39">
        <f t="shared" si="2"/>
        <v>128000000</v>
      </c>
      <c r="J63" s="10" t="s">
        <v>27</v>
      </c>
      <c r="K63" s="10" t="s">
        <v>26</v>
      </c>
      <c r="L63" s="65" t="s">
        <v>164</v>
      </c>
    </row>
    <row r="64" spans="2:12" ht="75">
      <c r="B64" s="64">
        <v>80111607</v>
      </c>
      <c r="C64" s="40" t="s">
        <v>172</v>
      </c>
      <c r="D64" s="10" t="s">
        <v>30</v>
      </c>
      <c r="E64" s="10" t="s">
        <v>41</v>
      </c>
      <c r="F64" s="10" t="s">
        <v>54</v>
      </c>
      <c r="G64" s="11" t="s">
        <v>148</v>
      </c>
      <c r="H64" s="39">
        <v>15000000</v>
      </c>
      <c r="I64" s="39">
        <f t="shared" si="2"/>
        <v>15000000</v>
      </c>
      <c r="J64" s="10" t="s">
        <v>27</v>
      </c>
      <c r="K64" s="10" t="s">
        <v>26</v>
      </c>
      <c r="L64" s="65" t="s">
        <v>165</v>
      </c>
    </row>
    <row r="65" spans="2:12" ht="75">
      <c r="B65" s="64">
        <v>80111607</v>
      </c>
      <c r="C65" s="40" t="s">
        <v>173</v>
      </c>
      <c r="D65" s="10" t="s">
        <v>30</v>
      </c>
      <c r="E65" s="10" t="s">
        <v>41</v>
      </c>
      <c r="F65" s="10" t="s">
        <v>54</v>
      </c>
      <c r="G65" s="11" t="s">
        <v>148</v>
      </c>
      <c r="H65" s="39">
        <v>74025000</v>
      </c>
      <c r="I65" s="39">
        <f t="shared" si="2"/>
        <v>74025000</v>
      </c>
      <c r="J65" s="10" t="s">
        <v>27</v>
      </c>
      <c r="K65" s="10" t="s">
        <v>26</v>
      </c>
      <c r="L65" s="65" t="s">
        <v>164</v>
      </c>
    </row>
    <row r="66" spans="2:12" ht="60">
      <c r="B66" s="64">
        <v>80111607</v>
      </c>
      <c r="C66" s="40" t="s">
        <v>174</v>
      </c>
      <c r="D66" s="10" t="s">
        <v>46</v>
      </c>
      <c r="E66" s="10" t="s">
        <v>163</v>
      </c>
      <c r="F66" s="10" t="s">
        <v>54</v>
      </c>
      <c r="G66" s="11" t="s">
        <v>148</v>
      </c>
      <c r="H66" s="39">
        <v>95175000</v>
      </c>
      <c r="I66" s="39">
        <f t="shared" si="2"/>
        <v>95175000</v>
      </c>
      <c r="J66" s="10" t="s">
        <v>27</v>
      </c>
      <c r="K66" s="10" t="s">
        <v>26</v>
      </c>
      <c r="L66" s="65" t="s">
        <v>124</v>
      </c>
    </row>
    <row r="67" spans="2:12" ht="60">
      <c r="B67" s="64">
        <v>82111901</v>
      </c>
      <c r="C67" s="3" t="s">
        <v>117</v>
      </c>
      <c r="D67" s="10" t="s">
        <v>30</v>
      </c>
      <c r="E67" s="10" t="s">
        <v>201</v>
      </c>
      <c r="F67" s="10" t="s">
        <v>54</v>
      </c>
      <c r="G67" s="11" t="s">
        <v>148</v>
      </c>
      <c r="H67" s="39">
        <v>116325000</v>
      </c>
      <c r="I67" s="39">
        <f t="shared" si="2"/>
        <v>116325000</v>
      </c>
      <c r="J67" s="10" t="s">
        <v>27</v>
      </c>
      <c r="K67" s="10" t="s">
        <v>26</v>
      </c>
      <c r="L67" s="61" t="s">
        <v>61</v>
      </c>
    </row>
    <row r="68" spans="2:12" ht="60">
      <c r="B68" s="64">
        <v>80111607</v>
      </c>
      <c r="C68" s="3" t="s">
        <v>121</v>
      </c>
      <c r="D68" s="10" t="s">
        <v>28</v>
      </c>
      <c r="E68" s="10" t="s">
        <v>201</v>
      </c>
      <c r="F68" s="10" t="s">
        <v>54</v>
      </c>
      <c r="G68" s="11" t="s">
        <v>148</v>
      </c>
      <c r="H68" s="39">
        <v>116600000</v>
      </c>
      <c r="I68" s="39">
        <f t="shared" si="1"/>
        <v>116600000</v>
      </c>
      <c r="J68" s="10" t="s">
        <v>27</v>
      </c>
      <c r="K68" s="10" t="s">
        <v>26</v>
      </c>
      <c r="L68" s="65" t="s">
        <v>122</v>
      </c>
    </row>
    <row r="69" spans="2:12" ht="75">
      <c r="B69" s="64">
        <v>80111607</v>
      </c>
      <c r="C69" s="3" t="s">
        <v>160</v>
      </c>
      <c r="D69" s="10" t="s">
        <v>28</v>
      </c>
      <c r="E69" s="10" t="s">
        <v>201</v>
      </c>
      <c r="F69" s="10" t="s">
        <v>54</v>
      </c>
      <c r="G69" s="11" t="s">
        <v>148</v>
      </c>
      <c r="H69" s="39">
        <v>210694404</v>
      </c>
      <c r="I69" s="39">
        <f t="shared" si="1"/>
        <v>210694404</v>
      </c>
      <c r="J69" s="10" t="s">
        <v>27</v>
      </c>
      <c r="K69" s="10" t="s">
        <v>26</v>
      </c>
      <c r="L69" s="65" t="s">
        <v>122</v>
      </c>
    </row>
    <row r="70" spans="2:12" ht="105">
      <c r="B70" s="64">
        <v>80111607</v>
      </c>
      <c r="C70" s="3" t="s">
        <v>123</v>
      </c>
      <c r="D70" s="10" t="s">
        <v>28</v>
      </c>
      <c r="E70" s="10" t="s">
        <v>201</v>
      </c>
      <c r="F70" s="10" t="s">
        <v>54</v>
      </c>
      <c r="G70" s="11" t="s">
        <v>148</v>
      </c>
      <c r="H70" s="39">
        <v>132000000</v>
      </c>
      <c r="I70" s="39">
        <f t="shared" si="1"/>
        <v>132000000</v>
      </c>
      <c r="J70" s="10" t="s">
        <v>27</v>
      </c>
      <c r="K70" s="10" t="s">
        <v>26</v>
      </c>
      <c r="L70" s="65" t="s">
        <v>124</v>
      </c>
    </row>
    <row r="71" spans="2:12" ht="60">
      <c r="B71" s="64">
        <v>80111607</v>
      </c>
      <c r="C71" s="3" t="s">
        <v>125</v>
      </c>
      <c r="D71" s="10" t="s">
        <v>28</v>
      </c>
      <c r="E71" s="10" t="s">
        <v>201</v>
      </c>
      <c r="F71" s="10" t="s">
        <v>54</v>
      </c>
      <c r="G71" s="11" t="s">
        <v>148</v>
      </c>
      <c r="H71" s="39">
        <v>72064850</v>
      </c>
      <c r="I71" s="39">
        <f t="shared" si="1"/>
        <v>72064850</v>
      </c>
      <c r="J71" s="10" t="s">
        <v>27</v>
      </c>
      <c r="K71" s="10" t="s">
        <v>26</v>
      </c>
      <c r="L71" s="65" t="s">
        <v>126</v>
      </c>
    </row>
    <row r="72" spans="2:12" ht="75">
      <c r="B72" s="64">
        <v>81101508</v>
      </c>
      <c r="C72" s="3" t="s">
        <v>45</v>
      </c>
      <c r="D72" s="10" t="s">
        <v>28</v>
      </c>
      <c r="E72" s="10" t="s">
        <v>201</v>
      </c>
      <c r="F72" s="10" t="s">
        <v>54</v>
      </c>
      <c r="G72" s="11" t="s">
        <v>148</v>
      </c>
      <c r="H72" s="39">
        <v>72191295</v>
      </c>
      <c r="I72" s="39">
        <f t="shared" si="1"/>
        <v>72191295</v>
      </c>
      <c r="J72" s="10" t="s">
        <v>27</v>
      </c>
      <c r="K72" s="10" t="s">
        <v>26</v>
      </c>
      <c r="L72" s="65" t="s">
        <v>127</v>
      </c>
    </row>
    <row r="73" spans="2:12" ht="75">
      <c r="B73" s="64">
        <v>80111607</v>
      </c>
      <c r="C73" s="3" t="s">
        <v>128</v>
      </c>
      <c r="D73" s="10" t="s">
        <v>28</v>
      </c>
      <c r="E73" s="10" t="s">
        <v>201</v>
      </c>
      <c r="F73" s="10" t="s">
        <v>54</v>
      </c>
      <c r="G73" s="11" t="s">
        <v>148</v>
      </c>
      <c r="H73" s="39">
        <v>127957500</v>
      </c>
      <c r="I73" s="39">
        <f t="shared" si="1"/>
        <v>127957500</v>
      </c>
      <c r="J73" s="10" t="s">
        <v>27</v>
      </c>
      <c r="K73" s="10" t="s">
        <v>26</v>
      </c>
      <c r="L73" s="65" t="s">
        <v>126</v>
      </c>
    </row>
    <row r="74" spans="2:12" ht="57" customHeight="1">
      <c r="B74" s="64">
        <v>82111901</v>
      </c>
      <c r="C74" s="3" t="s">
        <v>225</v>
      </c>
      <c r="D74" s="10" t="s">
        <v>176</v>
      </c>
      <c r="E74" s="10" t="s">
        <v>219</v>
      </c>
      <c r="F74" s="10" t="s">
        <v>54</v>
      </c>
      <c r="G74" s="11" t="s">
        <v>148</v>
      </c>
      <c r="H74" s="39">
        <v>60000000</v>
      </c>
      <c r="I74" s="39">
        <f t="shared" si="1"/>
        <v>60000000</v>
      </c>
      <c r="J74" s="10" t="s">
        <v>27</v>
      </c>
      <c r="K74" s="10" t="s">
        <v>26</v>
      </c>
      <c r="L74" s="61" t="s">
        <v>61</v>
      </c>
    </row>
    <row r="75" spans="2:12" ht="180">
      <c r="B75" s="62">
        <v>81112205</v>
      </c>
      <c r="C75" s="41" t="s">
        <v>129</v>
      </c>
      <c r="D75" s="42" t="s">
        <v>28</v>
      </c>
      <c r="E75" s="9" t="s">
        <v>139</v>
      </c>
      <c r="F75" s="9" t="s">
        <v>54</v>
      </c>
      <c r="G75" s="11" t="s">
        <v>148</v>
      </c>
      <c r="H75" s="74">
        <v>50295496000</v>
      </c>
      <c r="I75" s="74">
        <f t="shared" si="1"/>
        <v>50295496000</v>
      </c>
      <c r="J75" s="9" t="s">
        <v>27</v>
      </c>
      <c r="K75" s="9" t="s">
        <v>130</v>
      </c>
      <c r="L75" s="66" t="s">
        <v>131</v>
      </c>
    </row>
    <row r="76" spans="2:12" ht="60">
      <c r="B76" s="62">
        <v>82121701</v>
      </c>
      <c r="C76" s="8" t="s">
        <v>329</v>
      </c>
      <c r="D76" s="9" t="s">
        <v>28</v>
      </c>
      <c r="E76" s="9" t="s">
        <v>183</v>
      </c>
      <c r="F76" s="9" t="s">
        <v>132</v>
      </c>
      <c r="G76" s="11" t="s">
        <v>148</v>
      </c>
      <c r="H76" s="27">
        <f>115000000</f>
        <v>115000000</v>
      </c>
      <c r="I76" s="27">
        <f>115000000</f>
        <v>115000000</v>
      </c>
      <c r="J76" s="9" t="s">
        <v>27</v>
      </c>
      <c r="K76" s="28" t="s">
        <v>26</v>
      </c>
      <c r="L76" s="63" t="s">
        <v>61</v>
      </c>
    </row>
    <row r="77" spans="2:12" ht="45">
      <c r="B77" s="64" t="s">
        <v>145</v>
      </c>
      <c r="C77" s="43" t="s">
        <v>330</v>
      </c>
      <c r="D77" s="9" t="s">
        <v>28</v>
      </c>
      <c r="E77" s="9" t="s">
        <v>221</v>
      </c>
      <c r="F77" s="9" t="s">
        <v>132</v>
      </c>
      <c r="G77" s="11" t="s">
        <v>148</v>
      </c>
      <c r="H77" s="75">
        <v>225435495</v>
      </c>
      <c r="I77" s="75">
        <f>+H77</f>
        <v>225435495</v>
      </c>
      <c r="J77" s="9" t="s">
        <v>27</v>
      </c>
      <c r="K77" s="28" t="s">
        <v>26</v>
      </c>
      <c r="L77" s="63" t="s">
        <v>133</v>
      </c>
    </row>
    <row r="78" spans="2:12" ht="195">
      <c r="B78" s="62">
        <v>81111504</v>
      </c>
      <c r="C78" s="34" t="s">
        <v>331</v>
      </c>
      <c r="D78" s="9" t="s">
        <v>43</v>
      </c>
      <c r="E78" s="9" t="s">
        <v>219</v>
      </c>
      <c r="F78" s="31" t="s">
        <v>103</v>
      </c>
      <c r="G78" s="11" t="s">
        <v>148</v>
      </c>
      <c r="H78" s="76">
        <v>521627143</v>
      </c>
      <c r="I78" s="75">
        <f>+H78</f>
        <v>521627143</v>
      </c>
      <c r="J78" s="44" t="s">
        <v>27</v>
      </c>
      <c r="K78" s="9" t="s">
        <v>134</v>
      </c>
      <c r="L78" s="77" t="s">
        <v>113</v>
      </c>
    </row>
    <row r="79" spans="2:12" ht="60">
      <c r="B79" s="62">
        <v>78101802</v>
      </c>
      <c r="C79" s="34" t="s">
        <v>332</v>
      </c>
      <c r="D79" s="9" t="s">
        <v>56</v>
      </c>
      <c r="E79" s="9" t="s">
        <v>139</v>
      </c>
      <c r="F79" s="31" t="s">
        <v>103</v>
      </c>
      <c r="G79" s="11" t="s">
        <v>148</v>
      </c>
      <c r="H79" s="30">
        <v>359218503</v>
      </c>
      <c r="I79" s="30">
        <f>+H79</f>
        <v>359218503</v>
      </c>
      <c r="J79" s="9" t="s">
        <v>51</v>
      </c>
      <c r="K79" s="9" t="s">
        <v>135</v>
      </c>
      <c r="L79" s="63" t="s">
        <v>136</v>
      </c>
    </row>
    <row r="80" spans="2:12" ht="90">
      <c r="B80" s="62">
        <v>78102200</v>
      </c>
      <c r="C80" s="34" t="s">
        <v>333</v>
      </c>
      <c r="D80" s="9" t="s">
        <v>56</v>
      </c>
      <c r="E80" s="9" t="s">
        <v>139</v>
      </c>
      <c r="F80" s="31" t="s">
        <v>103</v>
      </c>
      <c r="G80" s="11" t="s">
        <v>148</v>
      </c>
      <c r="H80" s="30">
        <f>3082602384-290463674</f>
        <v>2792138710</v>
      </c>
      <c r="I80" s="30">
        <f>+H80</f>
        <v>2792138710</v>
      </c>
      <c r="J80" s="9" t="s">
        <v>51</v>
      </c>
      <c r="K80" s="9" t="s">
        <v>137</v>
      </c>
      <c r="L80" s="63" t="s">
        <v>138</v>
      </c>
    </row>
    <row r="81" spans="2:12" ht="75">
      <c r="B81" s="67">
        <v>80131502</v>
      </c>
      <c r="C81" s="8" t="s">
        <v>334</v>
      </c>
      <c r="D81" s="31" t="s">
        <v>28</v>
      </c>
      <c r="E81" s="31" t="s">
        <v>139</v>
      </c>
      <c r="F81" s="31" t="s">
        <v>103</v>
      </c>
      <c r="G81" s="11" t="s">
        <v>148</v>
      </c>
      <c r="H81" s="45">
        <v>924192117</v>
      </c>
      <c r="I81" s="45">
        <v>924192117</v>
      </c>
      <c r="J81" s="31" t="s">
        <v>51</v>
      </c>
      <c r="K81" s="31" t="s">
        <v>140</v>
      </c>
      <c r="L81" s="68" t="s">
        <v>141</v>
      </c>
    </row>
    <row r="82" spans="2:12" ht="90">
      <c r="B82" s="64">
        <v>76111501</v>
      </c>
      <c r="C82" s="29" t="s">
        <v>335</v>
      </c>
      <c r="D82" s="9" t="s">
        <v>28</v>
      </c>
      <c r="E82" s="9" t="s">
        <v>139</v>
      </c>
      <c r="F82" s="31" t="s">
        <v>103</v>
      </c>
      <c r="G82" s="11" t="s">
        <v>148</v>
      </c>
      <c r="H82" s="30">
        <v>985678535</v>
      </c>
      <c r="I82" s="30">
        <f>+H82</f>
        <v>985678535</v>
      </c>
      <c r="J82" s="10" t="s">
        <v>27</v>
      </c>
      <c r="K82" s="10" t="s">
        <v>26</v>
      </c>
      <c r="L82" s="65" t="s">
        <v>142</v>
      </c>
    </row>
    <row r="83" spans="2:12" ht="205.5" customHeight="1">
      <c r="B83" s="64" t="s">
        <v>146</v>
      </c>
      <c r="C83" s="29" t="s">
        <v>149</v>
      </c>
      <c r="D83" s="9" t="s">
        <v>30</v>
      </c>
      <c r="E83" s="9" t="s">
        <v>222</v>
      </c>
      <c r="F83" s="31" t="s">
        <v>29</v>
      </c>
      <c r="G83" s="11" t="s">
        <v>148</v>
      </c>
      <c r="H83" s="30">
        <v>48715192973</v>
      </c>
      <c r="I83" s="30">
        <f>+H83</f>
        <v>48715192973</v>
      </c>
      <c r="J83" s="10" t="s">
        <v>27</v>
      </c>
      <c r="K83" s="10" t="s">
        <v>26</v>
      </c>
      <c r="L83" s="65" t="s">
        <v>147</v>
      </c>
    </row>
    <row r="84" spans="2:12" ht="87" customHeight="1">
      <c r="B84" s="64" t="s">
        <v>150</v>
      </c>
      <c r="C84" s="29" t="s">
        <v>151</v>
      </c>
      <c r="D84" s="9" t="s">
        <v>30</v>
      </c>
      <c r="E84" s="9" t="s">
        <v>41</v>
      </c>
      <c r="F84" s="31" t="s">
        <v>215</v>
      </c>
      <c r="G84" s="11" t="s">
        <v>148</v>
      </c>
      <c r="H84" s="30">
        <v>55483750</v>
      </c>
      <c r="I84" s="30">
        <f>+H84</f>
        <v>55483750</v>
      </c>
      <c r="J84" s="10" t="s">
        <v>27</v>
      </c>
      <c r="K84" s="10" t="s">
        <v>26</v>
      </c>
      <c r="L84" s="65" t="s">
        <v>61</v>
      </c>
    </row>
    <row r="85" spans="2:12" ht="90">
      <c r="B85" s="64">
        <v>81111508</v>
      </c>
      <c r="C85" s="29" t="s">
        <v>153</v>
      </c>
      <c r="D85" s="9" t="s">
        <v>30</v>
      </c>
      <c r="E85" s="9" t="s">
        <v>41</v>
      </c>
      <c r="F85" s="31" t="s">
        <v>54</v>
      </c>
      <c r="G85" s="11" t="s">
        <v>148</v>
      </c>
      <c r="H85" s="30">
        <v>396797717</v>
      </c>
      <c r="I85" s="30">
        <v>396797717</v>
      </c>
      <c r="J85" s="10" t="s">
        <v>27</v>
      </c>
      <c r="K85" s="10" t="s">
        <v>26</v>
      </c>
      <c r="L85" s="65" t="s">
        <v>61</v>
      </c>
    </row>
    <row r="86" spans="2:12" ht="129.75" customHeight="1">
      <c r="B86" s="64" t="s">
        <v>156</v>
      </c>
      <c r="C86" s="29" t="s">
        <v>157</v>
      </c>
      <c r="D86" s="9" t="s">
        <v>46</v>
      </c>
      <c r="E86" s="9" t="s">
        <v>158</v>
      </c>
      <c r="F86" s="10" t="s">
        <v>54</v>
      </c>
      <c r="G86" s="11" t="s">
        <v>148</v>
      </c>
      <c r="H86" s="30">
        <v>909213916</v>
      </c>
      <c r="I86" s="30">
        <f aca="true" t="shared" si="3" ref="I86:I92">+H86</f>
        <v>909213916</v>
      </c>
      <c r="J86" s="10" t="s">
        <v>27</v>
      </c>
      <c r="K86" s="10" t="s">
        <v>26</v>
      </c>
      <c r="L86" s="65" t="s">
        <v>159</v>
      </c>
    </row>
    <row r="87" spans="2:12" ht="94.5" customHeight="1">
      <c r="B87" s="17">
        <v>90121502</v>
      </c>
      <c r="C87" s="6" t="s">
        <v>166</v>
      </c>
      <c r="D87" s="9" t="s">
        <v>46</v>
      </c>
      <c r="E87" s="9" t="s">
        <v>218</v>
      </c>
      <c r="F87" s="9" t="s">
        <v>132</v>
      </c>
      <c r="G87" s="11" t="s">
        <v>148</v>
      </c>
      <c r="H87" s="30">
        <v>17000000</v>
      </c>
      <c r="I87" s="30">
        <f t="shared" si="3"/>
        <v>17000000</v>
      </c>
      <c r="J87" s="10" t="s">
        <v>27</v>
      </c>
      <c r="K87" s="10" t="s">
        <v>26</v>
      </c>
      <c r="L87" s="65" t="s">
        <v>167</v>
      </c>
    </row>
    <row r="88" spans="1:12" s="36" customFormat="1" ht="45">
      <c r="A88" s="55"/>
      <c r="B88" s="62">
        <v>45121504</v>
      </c>
      <c r="C88" s="5" t="s">
        <v>177</v>
      </c>
      <c r="D88" s="9" t="s">
        <v>176</v>
      </c>
      <c r="E88" s="9" t="s">
        <v>178</v>
      </c>
      <c r="F88" s="10" t="s">
        <v>202</v>
      </c>
      <c r="G88" s="11" t="s">
        <v>148</v>
      </c>
      <c r="H88" s="30">
        <v>2588250</v>
      </c>
      <c r="I88" s="30">
        <f t="shared" si="3"/>
        <v>2588250</v>
      </c>
      <c r="J88" s="10" t="s">
        <v>27</v>
      </c>
      <c r="K88" s="10" t="s">
        <v>26</v>
      </c>
      <c r="L88" s="65" t="s">
        <v>159</v>
      </c>
    </row>
    <row r="89" spans="1:12" s="4" customFormat="1" ht="45">
      <c r="A89" s="57"/>
      <c r="B89" s="60">
        <v>43211507</v>
      </c>
      <c r="C89" s="3" t="s">
        <v>179</v>
      </c>
      <c r="D89" s="9" t="s">
        <v>176</v>
      </c>
      <c r="E89" s="11" t="s">
        <v>178</v>
      </c>
      <c r="F89" s="10" t="s">
        <v>202</v>
      </c>
      <c r="G89" s="11" t="s">
        <v>148</v>
      </c>
      <c r="H89" s="30">
        <v>21330188</v>
      </c>
      <c r="I89" s="30">
        <f t="shared" si="3"/>
        <v>21330188</v>
      </c>
      <c r="J89" s="10" t="s">
        <v>27</v>
      </c>
      <c r="K89" s="10" t="s">
        <v>26</v>
      </c>
      <c r="L89" s="65" t="s">
        <v>159</v>
      </c>
    </row>
    <row r="90" spans="1:12" s="36" customFormat="1" ht="45">
      <c r="A90" s="55"/>
      <c r="B90" s="62">
        <v>45121504</v>
      </c>
      <c r="C90" s="5" t="s">
        <v>180</v>
      </c>
      <c r="D90" s="9" t="s">
        <v>176</v>
      </c>
      <c r="E90" s="9" t="s">
        <v>181</v>
      </c>
      <c r="F90" s="31" t="s">
        <v>215</v>
      </c>
      <c r="G90" s="11" t="s">
        <v>148</v>
      </c>
      <c r="H90" s="30">
        <v>32700000</v>
      </c>
      <c r="I90" s="30">
        <f t="shared" si="3"/>
        <v>32700000</v>
      </c>
      <c r="J90" s="10" t="s">
        <v>27</v>
      </c>
      <c r="K90" s="10" t="s">
        <v>26</v>
      </c>
      <c r="L90" s="65" t="s">
        <v>159</v>
      </c>
    </row>
    <row r="91" spans="1:12" s="36" customFormat="1" ht="45">
      <c r="A91" s="55"/>
      <c r="B91" s="62">
        <v>43211507</v>
      </c>
      <c r="C91" s="5" t="s">
        <v>182</v>
      </c>
      <c r="D91" s="9" t="s">
        <v>43</v>
      </c>
      <c r="E91" s="9" t="s">
        <v>183</v>
      </c>
      <c r="F91" s="31" t="s">
        <v>184</v>
      </c>
      <c r="G91" s="11" t="s">
        <v>148</v>
      </c>
      <c r="H91" s="30">
        <v>297000000</v>
      </c>
      <c r="I91" s="30">
        <f t="shared" si="3"/>
        <v>297000000</v>
      </c>
      <c r="J91" s="10" t="s">
        <v>27</v>
      </c>
      <c r="K91" s="10" t="s">
        <v>26</v>
      </c>
      <c r="L91" s="65" t="s">
        <v>231</v>
      </c>
    </row>
    <row r="92" spans="1:12" s="36" customFormat="1" ht="60">
      <c r="A92" s="55"/>
      <c r="B92" s="62">
        <v>83111602</v>
      </c>
      <c r="C92" s="46" t="s">
        <v>192</v>
      </c>
      <c r="D92" s="9" t="s">
        <v>176</v>
      </c>
      <c r="E92" s="9" t="s">
        <v>178</v>
      </c>
      <c r="F92" s="31" t="s">
        <v>103</v>
      </c>
      <c r="G92" s="11" t="s">
        <v>148</v>
      </c>
      <c r="H92" s="78">
        <v>821586555</v>
      </c>
      <c r="I92" s="75">
        <f t="shared" si="3"/>
        <v>821586555</v>
      </c>
      <c r="J92" s="10" t="s">
        <v>27</v>
      </c>
      <c r="K92" s="10" t="s">
        <v>26</v>
      </c>
      <c r="L92" s="63" t="s">
        <v>191</v>
      </c>
    </row>
    <row r="93" spans="1:12" s="36" customFormat="1" ht="60">
      <c r="A93" s="55"/>
      <c r="B93" s="62" t="s">
        <v>189</v>
      </c>
      <c r="C93" s="5" t="s">
        <v>190</v>
      </c>
      <c r="D93" s="9" t="s">
        <v>176</v>
      </c>
      <c r="E93" s="9" t="s">
        <v>223</v>
      </c>
      <c r="F93" s="31" t="s">
        <v>215</v>
      </c>
      <c r="G93" s="11" t="s">
        <v>148</v>
      </c>
      <c r="H93" s="33">
        <v>42933960</v>
      </c>
      <c r="I93" s="30">
        <f>+H93</f>
        <v>42933960</v>
      </c>
      <c r="J93" s="10" t="s">
        <v>27</v>
      </c>
      <c r="K93" s="10" t="s">
        <v>26</v>
      </c>
      <c r="L93" s="65" t="s">
        <v>191</v>
      </c>
    </row>
    <row r="94" spans="1:12" s="36" customFormat="1" ht="60">
      <c r="A94" s="55"/>
      <c r="B94" s="62" t="s">
        <v>193</v>
      </c>
      <c r="C94" s="46" t="s">
        <v>194</v>
      </c>
      <c r="D94" s="9" t="s">
        <v>176</v>
      </c>
      <c r="E94" s="9" t="s">
        <v>223</v>
      </c>
      <c r="F94" s="31" t="s">
        <v>215</v>
      </c>
      <c r="G94" s="11" t="s">
        <v>148</v>
      </c>
      <c r="H94" s="33">
        <v>27803540</v>
      </c>
      <c r="I94" s="75">
        <f>+H94</f>
        <v>27803540</v>
      </c>
      <c r="J94" s="10" t="s">
        <v>27</v>
      </c>
      <c r="K94" s="10" t="s">
        <v>26</v>
      </c>
      <c r="L94" s="63" t="s">
        <v>191</v>
      </c>
    </row>
    <row r="95" spans="1:12" s="36" customFormat="1" ht="105">
      <c r="A95" s="55"/>
      <c r="B95" s="62" t="s">
        <v>195</v>
      </c>
      <c r="C95" s="46" t="s">
        <v>196</v>
      </c>
      <c r="D95" s="9" t="s">
        <v>176</v>
      </c>
      <c r="E95" s="9" t="s">
        <v>223</v>
      </c>
      <c r="F95" s="31" t="s">
        <v>215</v>
      </c>
      <c r="G95" s="11" t="s">
        <v>148</v>
      </c>
      <c r="H95" s="78">
        <v>41316550</v>
      </c>
      <c r="I95" s="75">
        <f>+H95</f>
        <v>41316550</v>
      </c>
      <c r="J95" s="10" t="s">
        <v>27</v>
      </c>
      <c r="K95" s="10" t="s">
        <v>26</v>
      </c>
      <c r="L95" s="63" t="s">
        <v>191</v>
      </c>
    </row>
    <row r="96" spans="1:12" s="36" customFormat="1" ht="60">
      <c r="A96" s="55"/>
      <c r="B96" s="62" t="s">
        <v>197</v>
      </c>
      <c r="C96" s="46" t="s">
        <v>198</v>
      </c>
      <c r="D96" s="9" t="s">
        <v>176</v>
      </c>
      <c r="E96" s="9" t="s">
        <v>223</v>
      </c>
      <c r="F96" s="31" t="s">
        <v>215</v>
      </c>
      <c r="G96" s="11" t="s">
        <v>148</v>
      </c>
      <c r="H96" s="78">
        <v>13536000</v>
      </c>
      <c r="I96" s="75">
        <f>+H96</f>
        <v>13536000</v>
      </c>
      <c r="J96" s="10" t="s">
        <v>27</v>
      </c>
      <c r="K96" s="10" t="s">
        <v>26</v>
      </c>
      <c r="L96" s="63" t="s">
        <v>191</v>
      </c>
    </row>
    <row r="97" spans="1:12" s="36" customFormat="1" ht="120">
      <c r="A97" s="55"/>
      <c r="B97" s="62">
        <v>80131500</v>
      </c>
      <c r="C97" s="8" t="s">
        <v>206</v>
      </c>
      <c r="D97" s="9" t="s">
        <v>176</v>
      </c>
      <c r="E97" s="9" t="s">
        <v>178</v>
      </c>
      <c r="F97" s="10" t="s">
        <v>54</v>
      </c>
      <c r="G97" s="11" t="s">
        <v>148</v>
      </c>
      <c r="H97" s="78">
        <v>175744000</v>
      </c>
      <c r="I97" s="75">
        <f>+H97</f>
        <v>175744000</v>
      </c>
      <c r="J97" s="10" t="s">
        <v>27</v>
      </c>
      <c r="K97" s="10" t="s">
        <v>26</v>
      </c>
      <c r="L97" s="63" t="s">
        <v>191</v>
      </c>
    </row>
    <row r="98" spans="1:12" s="36" customFormat="1" ht="120">
      <c r="A98" s="55"/>
      <c r="B98" s="62" t="s">
        <v>185</v>
      </c>
      <c r="C98" s="7" t="s">
        <v>207</v>
      </c>
      <c r="D98" s="9" t="s">
        <v>199</v>
      </c>
      <c r="E98" s="9" t="s">
        <v>178</v>
      </c>
      <c r="F98" s="31" t="s">
        <v>224</v>
      </c>
      <c r="G98" s="11" t="s">
        <v>148</v>
      </c>
      <c r="H98" s="78">
        <v>1390713754</v>
      </c>
      <c r="I98" s="78">
        <v>1390713754</v>
      </c>
      <c r="J98" s="10" t="s">
        <v>27</v>
      </c>
      <c r="K98" s="10" t="s">
        <v>26</v>
      </c>
      <c r="L98" s="65" t="s">
        <v>186</v>
      </c>
    </row>
    <row r="99" spans="1:12" s="36" customFormat="1" ht="60">
      <c r="A99" s="55"/>
      <c r="B99" s="62" t="s">
        <v>187</v>
      </c>
      <c r="C99" s="7" t="s">
        <v>208</v>
      </c>
      <c r="D99" s="9" t="s">
        <v>199</v>
      </c>
      <c r="E99" s="9" t="s">
        <v>178</v>
      </c>
      <c r="F99" s="31" t="s">
        <v>224</v>
      </c>
      <c r="G99" s="11" t="s">
        <v>148</v>
      </c>
      <c r="H99" s="30">
        <v>556014489</v>
      </c>
      <c r="I99" s="30">
        <v>556014489</v>
      </c>
      <c r="J99" s="10" t="s">
        <v>27</v>
      </c>
      <c r="K99" s="10" t="s">
        <v>26</v>
      </c>
      <c r="L99" s="65" t="s">
        <v>188</v>
      </c>
    </row>
    <row r="100" spans="1:12" s="36" customFormat="1" ht="60">
      <c r="A100" s="55"/>
      <c r="B100" s="64">
        <v>80111607</v>
      </c>
      <c r="C100" s="5" t="s">
        <v>200</v>
      </c>
      <c r="D100" s="10" t="s">
        <v>176</v>
      </c>
      <c r="E100" s="10" t="s">
        <v>201</v>
      </c>
      <c r="F100" s="9" t="s">
        <v>132</v>
      </c>
      <c r="G100" s="11" t="s">
        <v>148</v>
      </c>
      <c r="H100" s="39">
        <v>35166667</v>
      </c>
      <c r="I100" s="39">
        <f aca="true" t="shared" si="4" ref="I100:I106">+H100</f>
        <v>35166667</v>
      </c>
      <c r="J100" s="10" t="s">
        <v>27</v>
      </c>
      <c r="K100" s="10" t="s">
        <v>26</v>
      </c>
      <c r="L100" s="65" t="s">
        <v>162</v>
      </c>
    </row>
    <row r="101" spans="1:12" s="36" customFormat="1" ht="45">
      <c r="A101" s="55"/>
      <c r="B101" s="64">
        <v>44103200</v>
      </c>
      <c r="C101" s="5" t="s">
        <v>204</v>
      </c>
      <c r="D101" s="10" t="s">
        <v>176</v>
      </c>
      <c r="E101" s="10" t="s">
        <v>183</v>
      </c>
      <c r="F101" s="10" t="s">
        <v>202</v>
      </c>
      <c r="G101" s="11" t="s">
        <v>148</v>
      </c>
      <c r="H101" s="39">
        <v>13687881</v>
      </c>
      <c r="I101" s="39">
        <f t="shared" si="4"/>
        <v>13687881</v>
      </c>
      <c r="J101" s="10" t="s">
        <v>27</v>
      </c>
      <c r="K101" s="10" t="s">
        <v>26</v>
      </c>
      <c r="L101" s="65" t="s">
        <v>203</v>
      </c>
    </row>
    <row r="102" spans="1:12" s="36" customFormat="1" ht="45">
      <c r="A102" s="55"/>
      <c r="B102" s="64">
        <v>80131502</v>
      </c>
      <c r="C102" s="5" t="s">
        <v>212</v>
      </c>
      <c r="D102" s="10" t="s">
        <v>209</v>
      </c>
      <c r="E102" s="10" t="s">
        <v>211</v>
      </c>
      <c r="F102" s="10" t="s">
        <v>54</v>
      </c>
      <c r="G102" s="11" t="s">
        <v>148</v>
      </c>
      <c r="H102" s="39">
        <v>35904000</v>
      </c>
      <c r="I102" s="39">
        <f t="shared" si="4"/>
        <v>35904000</v>
      </c>
      <c r="J102" s="10" t="s">
        <v>26</v>
      </c>
      <c r="K102" s="10" t="s">
        <v>26</v>
      </c>
      <c r="L102" s="65" t="s">
        <v>210</v>
      </c>
    </row>
    <row r="103" spans="1:12" s="36" customFormat="1" ht="90">
      <c r="A103" s="55"/>
      <c r="B103" s="64">
        <v>80111604</v>
      </c>
      <c r="C103" s="5" t="s">
        <v>213</v>
      </c>
      <c r="D103" s="10" t="s">
        <v>209</v>
      </c>
      <c r="E103" s="10" t="s">
        <v>183</v>
      </c>
      <c r="F103" s="10" t="s">
        <v>54</v>
      </c>
      <c r="G103" s="11" t="s">
        <v>148</v>
      </c>
      <c r="H103" s="39">
        <v>77809980</v>
      </c>
      <c r="I103" s="39">
        <f t="shared" si="4"/>
        <v>77809980</v>
      </c>
      <c r="J103" s="10" t="s">
        <v>26</v>
      </c>
      <c r="K103" s="10" t="s">
        <v>26</v>
      </c>
      <c r="L103" s="65" t="s">
        <v>210</v>
      </c>
    </row>
    <row r="104" spans="1:12" s="36" customFormat="1" ht="66.75" customHeight="1">
      <c r="A104" s="55"/>
      <c r="B104" s="62" t="s">
        <v>105</v>
      </c>
      <c r="C104" s="5" t="s">
        <v>228</v>
      </c>
      <c r="D104" s="10" t="s">
        <v>44</v>
      </c>
      <c r="E104" s="10" t="s">
        <v>227</v>
      </c>
      <c r="F104" s="10" t="s">
        <v>226</v>
      </c>
      <c r="G104" s="11" t="s">
        <v>148</v>
      </c>
      <c r="H104" s="39">
        <v>28506605</v>
      </c>
      <c r="I104" s="39">
        <f t="shared" si="4"/>
        <v>28506605</v>
      </c>
      <c r="J104" s="10" t="s">
        <v>26</v>
      </c>
      <c r="K104" s="10" t="s">
        <v>26</v>
      </c>
      <c r="L104" s="65" t="s">
        <v>230</v>
      </c>
    </row>
    <row r="105" spans="1:12" s="36" customFormat="1" ht="60.75" customHeight="1">
      <c r="A105" s="55"/>
      <c r="B105" s="62" t="s">
        <v>232</v>
      </c>
      <c r="C105" s="5" t="s">
        <v>233</v>
      </c>
      <c r="D105" s="9" t="s">
        <v>43</v>
      </c>
      <c r="E105" s="9" t="s">
        <v>237</v>
      </c>
      <c r="F105" s="31" t="s">
        <v>234</v>
      </c>
      <c r="G105" s="11" t="s">
        <v>148</v>
      </c>
      <c r="H105" s="30">
        <v>1872821</v>
      </c>
      <c r="I105" s="30">
        <f t="shared" si="4"/>
        <v>1872821</v>
      </c>
      <c r="J105" s="10" t="s">
        <v>27</v>
      </c>
      <c r="K105" s="10" t="s">
        <v>26</v>
      </c>
      <c r="L105" s="65" t="s">
        <v>235</v>
      </c>
    </row>
    <row r="106" spans="1:12" s="36" customFormat="1" ht="75" customHeight="1">
      <c r="A106" s="55"/>
      <c r="B106" s="62">
        <v>80131502</v>
      </c>
      <c r="C106" s="5" t="s">
        <v>236</v>
      </c>
      <c r="D106" s="9" t="s">
        <v>50</v>
      </c>
      <c r="E106" s="9" t="s">
        <v>211</v>
      </c>
      <c r="F106" s="10" t="s">
        <v>54</v>
      </c>
      <c r="G106" s="11" t="s">
        <v>148</v>
      </c>
      <c r="H106" s="30">
        <v>121044000</v>
      </c>
      <c r="I106" s="30">
        <f t="shared" si="4"/>
        <v>121044000</v>
      </c>
      <c r="J106" s="10" t="s">
        <v>27</v>
      </c>
      <c r="K106" s="10" t="s">
        <v>26</v>
      </c>
      <c r="L106" s="65" t="s">
        <v>210</v>
      </c>
    </row>
    <row r="107" spans="1:12" s="36" customFormat="1" ht="75">
      <c r="A107" s="55"/>
      <c r="B107" s="62" t="s">
        <v>238</v>
      </c>
      <c r="C107" s="8" t="s">
        <v>239</v>
      </c>
      <c r="D107" s="9" t="s">
        <v>50</v>
      </c>
      <c r="E107" s="9" t="s">
        <v>240</v>
      </c>
      <c r="F107" s="9" t="s">
        <v>29</v>
      </c>
      <c r="G107" s="11" t="s">
        <v>148</v>
      </c>
      <c r="H107" s="81">
        <v>3194337926</v>
      </c>
      <c r="I107" s="82">
        <v>883727270</v>
      </c>
      <c r="J107" s="83">
        <v>2310610656</v>
      </c>
      <c r="K107" s="9" t="s">
        <v>290</v>
      </c>
      <c r="L107" s="63" t="s">
        <v>242</v>
      </c>
    </row>
    <row r="108" spans="1:12" s="36" customFormat="1" ht="90">
      <c r="A108" s="55"/>
      <c r="B108" s="62" t="s">
        <v>243</v>
      </c>
      <c r="C108" s="8" t="s">
        <v>244</v>
      </c>
      <c r="D108" s="9" t="s">
        <v>50</v>
      </c>
      <c r="E108" s="9" t="s">
        <v>240</v>
      </c>
      <c r="F108" s="9" t="s">
        <v>29</v>
      </c>
      <c r="G108" s="11" t="s">
        <v>148</v>
      </c>
      <c r="H108" s="81">
        <v>47231017349</v>
      </c>
      <c r="I108" s="82">
        <v>13066663258</v>
      </c>
      <c r="J108" s="83">
        <v>34164354091</v>
      </c>
      <c r="K108" s="9" t="s">
        <v>241</v>
      </c>
      <c r="L108" s="63" t="s">
        <v>245</v>
      </c>
    </row>
    <row r="109" spans="1:12" s="36" customFormat="1" ht="105">
      <c r="A109" s="55"/>
      <c r="B109" s="62" t="s">
        <v>246</v>
      </c>
      <c r="C109" s="8" t="s">
        <v>247</v>
      </c>
      <c r="D109" s="9" t="s">
        <v>50</v>
      </c>
      <c r="E109" s="9" t="s">
        <v>240</v>
      </c>
      <c r="F109" s="9" t="s">
        <v>29</v>
      </c>
      <c r="G109" s="11" t="s">
        <v>148</v>
      </c>
      <c r="H109" s="81">
        <v>19733987264</v>
      </c>
      <c r="I109" s="82">
        <v>5487157533</v>
      </c>
      <c r="J109" s="83">
        <v>14246829731</v>
      </c>
      <c r="K109" s="9" t="s">
        <v>290</v>
      </c>
      <c r="L109" s="63" t="s">
        <v>242</v>
      </c>
    </row>
    <row r="110" spans="1:12" s="36" customFormat="1" ht="95.25" customHeight="1">
      <c r="A110" s="55"/>
      <c r="B110" s="62" t="s">
        <v>248</v>
      </c>
      <c r="C110" s="8" t="s">
        <v>249</v>
      </c>
      <c r="D110" s="9" t="s">
        <v>50</v>
      </c>
      <c r="E110" s="9" t="s">
        <v>240</v>
      </c>
      <c r="F110" s="9" t="s">
        <v>29</v>
      </c>
      <c r="G110" s="11" t="s">
        <v>148</v>
      </c>
      <c r="H110" s="84">
        <v>239902056716</v>
      </c>
      <c r="I110" s="85">
        <v>66369954111</v>
      </c>
      <c r="J110" s="86">
        <v>173532102605</v>
      </c>
      <c r="K110" s="9" t="s">
        <v>241</v>
      </c>
      <c r="L110" s="63" t="s">
        <v>242</v>
      </c>
    </row>
    <row r="111" spans="1:12" s="36" customFormat="1" ht="135">
      <c r="A111" s="55"/>
      <c r="B111" s="62" t="s">
        <v>250</v>
      </c>
      <c r="C111" s="87" t="s">
        <v>251</v>
      </c>
      <c r="D111" s="35" t="s">
        <v>50</v>
      </c>
      <c r="E111" s="9" t="s">
        <v>252</v>
      </c>
      <c r="F111" s="9" t="s">
        <v>29</v>
      </c>
      <c r="G111" s="11" t="s">
        <v>148</v>
      </c>
      <c r="H111" s="88">
        <v>317626087919</v>
      </c>
      <c r="I111" s="89">
        <v>88460238404</v>
      </c>
      <c r="J111" s="83">
        <v>229165849515</v>
      </c>
      <c r="K111" s="9" t="s">
        <v>290</v>
      </c>
      <c r="L111" s="63" t="s">
        <v>253</v>
      </c>
    </row>
    <row r="112" spans="1:12" s="36" customFormat="1" ht="116.25" customHeight="1">
      <c r="A112" s="55"/>
      <c r="B112" s="62">
        <v>80131500</v>
      </c>
      <c r="C112" s="8" t="s">
        <v>254</v>
      </c>
      <c r="D112" s="9" t="s">
        <v>50</v>
      </c>
      <c r="E112" s="9" t="s">
        <v>255</v>
      </c>
      <c r="F112" s="9" t="s">
        <v>54</v>
      </c>
      <c r="G112" s="11" t="s">
        <v>148</v>
      </c>
      <c r="H112" s="81">
        <v>1957600000</v>
      </c>
      <c r="I112" s="82">
        <v>734100000</v>
      </c>
      <c r="J112" s="83">
        <f>+H112-I112</f>
        <v>1223500000</v>
      </c>
      <c r="K112" s="9" t="s">
        <v>241</v>
      </c>
      <c r="L112" s="63" t="s">
        <v>256</v>
      </c>
    </row>
    <row r="113" spans="1:12" s="36" customFormat="1" ht="234.75" customHeight="1">
      <c r="A113" s="55"/>
      <c r="B113" s="62">
        <v>80111604</v>
      </c>
      <c r="C113" s="8" t="s">
        <v>257</v>
      </c>
      <c r="D113" s="9" t="s">
        <v>50</v>
      </c>
      <c r="E113" s="9" t="s">
        <v>255</v>
      </c>
      <c r="F113" s="9" t="s">
        <v>54</v>
      </c>
      <c r="G113" s="11" t="s">
        <v>148</v>
      </c>
      <c r="H113" s="81">
        <v>892500000</v>
      </c>
      <c r="I113" s="82">
        <f>+H113/2</f>
        <v>446250000</v>
      </c>
      <c r="J113" s="83">
        <v>446250000</v>
      </c>
      <c r="K113" s="9" t="s">
        <v>241</v>
      </c>
      <c r="L113" s="63" t="s">
        <v>256</v>
      </c>
    </row>
    <row r="114" spans="1:12" s="36" customFormat="1" ht="90.75" customHeight="1">
      <c r="A114" s="55"/>
      <c r="B114" s="62">
        <v>86101705</v>
      </c>
      <c r="C114" s="5" t="s">
        <v>258</v>
      </c>
      <c r="D114" s="9" t="s">
        <v>259</v>
      </c>
      <c r="E114" s="9" t="s">
        <v>260</v>
      </c>
      <c r="F114" s="9" t="s">
        <v>261</v>
      </c>
      <c r="G114" s="11" t="s">
        <v>148</v>
      </c>
      <c r="H114" s="81">
        <v>1641412938</v>
      </c>
      <c r="I114" s="82">
        <v>454103920</v>
      </c>
      <c r="J114" s="83">
        <f>+H114-I114</f>
        <v>1187309018</v>
      </c>
      <c r="K114" s="9" t="s">
        <v>290</v>
      </c>
      <c r="L114" s="63" t="s">
        <v>262</v>
      </c>
    </row>
    <row r="115" spans="1:12" s="36" customFormat="1" ht="78.75" customHeight="1">
      <c r="A115" s="55"/>
      <c r="B115" s="62">
        <v>84131601</v>
      </c>
      <c r="C115" s="8" t="s">
        <v>263</v>
      </c>
      <c r="D115" s="9" t="s">
        <v>50</v>
      </c>
      <c r="E115" s="9" t="s">
        <v>264</v>
      </c>
      <c r="F115" s="9" t="s">
        <v>29</v>
      </c>
      <c r="G115" s="11" t="s">
        <v>148</v>
      </c>
      <c r="H115" s="81">
        <v>241602181</v>
      </c>
      <c r="I115" s="82">
        <v>241602181</v>
      </c>
      <c r="J115" s="83" t="s">
        <v>27</v>
      </c>
      <c r="K115" s="9" t="s">
        <v>265</v>
      </c>
      <c r="L115" s="63" t="s">
        <v>266</v>
      </c>
    </row>
    <row r="116" spans="1:12" s="36" customFormat="1" ht="79.5" customHeight="1">
      <c r="A116" s="55"/>
      <c r="B116" s="62" t="s">
        <v>267</v>
      </c>
      <c r="C116" s="8" t="s">
        <v>336</v>
      </c>
      <c r="D116" s="9" t="s">
        <v>50</v>
      </c>
      <c r="E116" s="9" t="s">
        <v>268</v>
      </c>
      <c r="F116" s="9" t="s">
        <v>54</v>
      </c>
      <c r="G116" s="11" t="s">
        <v>148</v>
      </c>
      <c r="H116" s="81">
        <v>800000000</v>
      </c>
      <c r="I116" s="82">
        <v>221323427</v>
      </c>
      <c r="J116" s="83">
        <v>578676573</v>
      </c>
      <c r="K116" s="9" t="s">
        <v>290</v>
      </c>
      <c r="L116" s="63" t="s">
        <v>266</v>
      </c>
    </row>
    <row r="117" spans="1:12" s="36" customFormat="1" ht="120">
      <c r="A117" s="55"/>
      <c r="B117" s="62">
        <v>90121502</v>
      </c>
      <c r="C117" s="8" t="s">
        <v>269</v>
      </c>
      <c r="D117" s="9" t="s">
        <v>50</v>
      </c>
      <c r="E117" s="9" t="s">
        <v>270</v>
      </c>
      <c r="F117" s="9" t="s">
        <v>271</v>
      </c>
      <c r="G117" s="11" t="s">
        <v>148</v>
      </c>
      <c r="H117" s="81">
        <f>2300000000+120000000</f>
        <v>2420000000</v>
      </c>
      <c r="I117" s="82">
        <f>150000000+120000000</f>
        <v>270000000</v>
      </c>
      <c r="J117" s="83">
        <v>2150000000</v>
      </c>
      <c r="K117" s="9" t="s">
        <v>290</v>
      </c>
      <c r="L117" s="63" t="s">
        <v>266</v>
      </c>
    </row>
    <row r="118" spans="1:12" s="36" customFormat="1" ht="87.75" customHeight="1">
      <c r="A118" s="55"/>
      <c r="B118" s="62">
        <v>82101800</v>
      </c>
      <c r="C118" s="43" t="s">
        <v>272</v>
      </c>
      <c r="D118" s="58" t="s">
        <v>50</v>
      </c>
      <c r="E118" s="9" t="s">
        <v>273</v>
      </c>
      <c r="F118" s="9" t="s">
        <v>274</v>
      </c>
      <c r="G118" s="11" t="s">
        <v>148</v>
      </c>
      <c r="H118" s="81">
        <v>6770336055</v>
      </c>
      <c r="I118" s="81">
        <v>1873042470</v>
      </c>
      <c r="J118" s="59">
        <f>+H118-I118</f>
        <v>4897293585</v>
      </c>
      <c r="K118" s="9" t="s">
        <v>290</v>
      </c>
      <c r="L118" s="63" t="s">
        <v>275</v>
      </c>
    </row>
    <row r="119" spans="1:12" s="36" customFormat="1" ht="108" customHeight="1">
      <c r="A119" s="55"/>
      <c r="B119" s="62">
        <v>80131500</v>
      </c>
      <c r="C119" s="43" t="s">
        <v>276</v>
      </c>
      <c r="D119" s="58" t="s">
        <v>53</v>
      </c>
      <c r="E119" s="9" t="s">
        <v>240</v>
      </c>
      <c r="F119" s="9" t="s">
        <v>54</v>
      </c>
      <c r="G119" s="11" t="s">
        <v>148</v>
      </c>
      <c r="H119" s="81">
        <v>4352551046</v>
      </c>
      <c r="I119" s="81">
        <v>388083006</v>
      </c>
      <c r="J119" s="59">
        <v>3964468040</v>
      </c>
      <c r="K119" s="9" t="s">
        <v>290</v>
      </c>
      <c r="L119" s="63" t="s">
        <v>277</v>
      </c>
    </row>
    <row r="120" spans="1:12" s="36" customFormat="1" ht="123.75" customHeight="1">
      <c r="A120" s="55"/>
      <c r="B120" s="62">
        <v>82101504</v>
      </c>
      <c r="C120" s="34" t="s">
        <v>279</v>
      </c>
      <c r="D120" s="9" t="s">
        <v>50</v>
      </c>
      <c r="E120" s="9" t="s">
        <v>26</v>
      </c>
      <c r="F120" s="10" t="s">
        <v>132</v>
      </c>
      <c r="G120" s="11" t="s">
        <v>148</v>
      </c>
      <c r="H120" s="69">
        <f>44706200/2</f>
        <v>22353100</v>
      </c>
      <c r="I120" s="69">
        <f>+H120</f>
        <v>22353100</v>
      </c>
      <c r="J120" s="9" t="s">
        <v>27</v>
      </c>
      <c r="K120" s="9" t="s">
        <v>26</v>
      </c>
      <c r="L120" s="63" t="s">
        <v>75</v>
      </c>
    </row>
    <row r="121" spans="1:12" s="36" customFormat="1" ht="60">
      <c r="A121" s="55"/>
      <c r="B121" s="17">
        <v>47131707</v>
      </c>
      <c r="C121" s="6" t="s">
        <v>280</v>
      </c>
      <c r="D121" s="70" t="s">
        <v>50</v>
      </c>
      <c r="E121" s="70" t="s">
        <v>211</v>
      </c>
      <c r="F121" s="70" t="s">
        <v>215</v>
      </c>
      <c r="G121" s="11" t="s">
        <v>148</v>
      </c>
      <c r="H121" s="79">
        <v>8000000</v>
      </c>
      <c r="I121" s="79">
        <v>8000000</v>
      </c>
      <c r="J121" s="9" t="s">
        <v>27</v>
      </c>
      <c r="K121" s="9" t="s">
        <v>26</v>
      </c>
      <c r="L121" s="71" t="s">
        <v>281</v>
      </c>
    </row>
    <row r="122" spans="1:12" s="36" customFormat="1" ht="93.75" customHeight="1">
      <c r="A122" s="55"/>
      <c r="B122" s="62">
        <v>72101507</v>
      </c>
      <c r="C122" s="34" t="s">
        <v>282</v>
      </c>
      <c r="D122" s="9" t="s">
        <v>50</v>
      </c>
      <c r="E122" s="9" t="s">
        <v>211</v>
      </c>
      <c r="F122" s="9" t="s">
        <v>132</v>
      </c>
      <c r="G122" s="11" t="s">
        <v>148</v>
      </c>
      <c r="H122" s="76">
        <v>7850180</v>
      </c>
      <c r="I122" s="76">
        <f>+H122</f>
        <v>7850180</v>
      </c>
      <c r="J122" s="9" t="s">
        <v>27</v>
      </c>
      <c r="K122" s="9" t="s">
        <v>49</v>
      </c>
      <c r="L122" s="63" t="s">
        <v>95</v>
      </c>
    </row>
    <row r="123" spans="1:12" s="36" customFormat="1" ht="60">
      <c r="A123" s="55"/>
      <c r="B123" s="62">
        <v>47121800</v>
      </c>
      <c r="C123" s="3" t="s">
        <v>283</v>
      </c>
      <c r="D123" s="80" t="s">
        <v>53</v>
      </c>
      <c r="E123" s="11" t="s">
        <v>211</v>
      </c>
      <c r="F123" s="9" t="s">
        <v>215</v>
      </c>
      <c r="G123" s="11" t="s">
        <v>148</v>
      </c>
      <c r="H123" s="96">
        <v>2002000</v>
      </c>
      <c r="I123" s="97">
        <f>+H123</f>
        <v>2002000</v>
      </c>
      <c r="J123" s="9" t="s">
        <v>27</v>
      </c>
      <c r="K123" s="5" t="s">
        <v>49</v>
      </c>
      <c r="L123" s="63" t="s">
        <v>95</v>
      </c>
    </row>
    <row r="124" spans="1:12" s="36" customFormat="1" ht="87" customHeight="1">
      <c r="A124" s="55"/>
      <c r="B124" s="62" t="s">
        <v>284</v>
      </c>
      <c r="C124" s="72" t="s">
        <v>285</v>
      </c>
      <c r="D124" s="9" t="s">
        <v>50</v>
      </c>
      <c r="E124" s="9" t="s">
        <v>178</v>
      </c>
      <c r="F124" s="10" t="s">
        <v>54</v>
      </c>
      <c r="G124" s="11" t="s">
        <v>148</v>
      </c>
      <c r="H124" s="69">
        <v>411302876</v>
      </c>
      <c r="I124" s="69">
        <f>+H124</f>
        <v>411302876</v>
      </c>
      <c r="J124" s="9" t="s">
        <v>27</v>
      </c>
      <c r="K124" s="73" t="s">
        <v>26</v>
      </c>
      <c r="L124" s="63" t="s">
        <v>286</v>
      </c>
    </row>
    <row r="125" spans="1:12" s="36" customFormat="1" ht="108" customHeight="1">
      <c r="A125" s="55"/>
      <c r="B125" s="62" t="s">
        <v>284</v>
      </c>
      <c r="C125" s="6" t="s">
        <v>287</v>
      </c>
      <c r="D125" s="9" t="s">
        <v>50</v>
      </c>
      <c r="E125" s="9" t="s">
        <v>178</v>
      </c>
      <c r="F125" s="10" t="s">
        <v>54</v>
      </c>
      <c r="G125" s="11" t="s">
        <v>148</v>
      </c>
      <c r="H125" s="69">
        <v>370697124</v>
      </c>
      <c r="I125" s="69">
        <v>370697124</v>
      </c>
      <c r="J125" s="9" t="s">
        <v>27</v>
      </c>
      <c r="K125" s="73" t="s">
        <v>26</v>
      </c>
      <c r="L125" s="63" t="s">
        <v>286</v>
      </c>
    </row>
    <row r="126" spans="1:12" s="36" customFormat="1" ht="108" customHeight="1">
      <c r="A126" s="55"/>
      <c r="B126" s="90">
        <v>80111604</v>
      </c>
      <c r="C126" s="91" t="s">
        <v>294</v>
      </c>
      <c r="D126" s="35" t="s">
        <v>50</v>
      </c>
      <c r="E126" s="9" t="s">
        <v>178</v>
      </c>
      <c r="F126" s="10" t="s">
        <v>54</v>
      </c>
      <c r="G126" s="11" t="s">
        <v>148</v>
      </c>
      <c r="H126" s="92">
        <v>357000000</v>
      </c>
      <c r="I126" s="92">
        <v>357000000</v>
      </c>
      <c r="J126" s="9" t="s">
        <v>26</v>
      </c>
      <c r="K126" s="9" t="s">
        <v>26</v>
      </c>
      <c r="L126" s="63" t="s">
        <v>256</v>
      </c>
    </row>
    <row r="127" spans="1:12" s="36" customFormat="1" ht="186" customHeight="1">
      <c r="A127" s="55"/>
      <c r="B127" s="17">
        <v>90121500</v>
      </c>
      <c r="C127" s="6" t="s">
        <v>288</v>
      </c>
      <c r="D127" s="70" t="s">
        <v>50</v>
      </c>
      <c r="E127" s="70" t="s">
        <v>130</v>
      </c>
      <c r="F127" s="70" t="s">
        <v>26</v>
      </c>
      <c r="G127" s="11" t="s">
        <v>148</v>
      </c>
      <c r="H127" s="93">
        <v>35000000</v>
      </c>
      <c r="I127" s="93">
        <f>(H127)</f>
        <v>35000000</v>
      </c>
      <c r="J127" s="70" t="s">
        <v>27</v>
      </c>
      <c r="K127" s="70" t="s">
        <v>26</v>
      </c>
      <c r="L127" s="94" t="s">
        <v>289</v>
      </c>
    </row>
    <row r="128" spans="1:12" s="36" customFormat="1" ht="77.25" customHeight="1">
      <c r="A128" s="55"/>
      <c r="B128" s="60" t="s">
        <v>293</v>
      </c>
      <c r="C128" s="6" t="s">
        <v>292</v>
      </c>
      <c r="D128" s="70" t="s">
        <v>53</v>
      </c>
      <c r="E128" s="70">
        <v>4</v>
      </c>
      <c r="F128" s="70" t="s">
        <v>29</v>
      </c>
      <c r="G128" s="11" t="s">
        <v>148</v>
      </c>
      <c r="H128" s="93">
        <v>1999985400</v>
      </c>
      <c r="I128" s="93">
        <f>+H128</f>
        <v>1999985400</v>
      </c>
      <c r="J128" s="70" t="s">
        <v>27</v>
      </c>
      <c r="K128" s="70" t="s">
        <v>26</v>
      </c>
      <c r="L128" s="94" t="s">
        <v>291</v>
      </c>
    </row>
    <row r="129" spans="1:12" s="36" customFormat="1" ht="225.75" customHeight="1">
      <c r="A129" s="55"/>
      <c r="B129" s="17">
        <v>90121500</v>
      </c>
      <c r="C129" s="6" t="s">
        <v>295</v>
      </c>
      <c r="D129" s="70" t="s">
        <v>53</v>
      </c>
      <c r="E129" s="70" t="s">
        <v>130</v>
      </c>
      <c r="F129" s="70" t="s">
        <v>26</v>
      </c>
      <c r="G129" s="11" t="s">
        <v>148</v>
      </c>
      <c r="H129" s="95">
        <v>58556154</v>
      </c>
      <c r="I129" s="93">
        <f>(H129)</f>
        <v>58556154</v>
      </c>
      <c r="J129" s="70" t="s">
        <v>27</v>
      </c>
      <c r="K129" s="70" t="s">
        <v>26</v>
      </c>
      <c r="L129" s="94" t="s">
        <v>289</v>
      </c>
    </row>
    <row r="130" spans="1:12" s="36" customFormat="1" ht="45">
      <c r="A130" s="55"/>
      <c r="B130" s="98">
        <v>72101507</v>
      </c>
      <c r="C130" s="99" t="s">
        <v>296</v>
      </c>
      <c r="D130" s="100" t="s">
        <v>53</v>
      </c>
      <c r="E130" s="101" t="s">
        <v>297</v>
      </c>
      <c r="F130" s="101" t="s">
        <v>215</v>
      </c>
      <c r="G130" s="11" t="s">
        <v>148</v>
      </c>
      <c r="H130" s="102">
        <v>44000000</v>
      </c>
      <c r="I130" s="103">
        <f>+H130</f>
        <v>44000000</v>
      </c>
      <c r="J130" s="104" t="s">
        <v>26</v>
      </c>
      <c r="K130" s="104" t="s">
        <v>26</v>
      </c>
      <c r="L130" s="105" t="s">
        <v>298</v>
      </c>
    </row>
    <row r="131" spans="1:12" s="36" customFormat="1" ht="45">
      <c r="A131" s="55"/>
      <c r="B131" s="98">
        <v>40101701</v>
      </c>
      <c r="C131" s="99" t="s">
        <v>299</v>
      </c>
      <c r="D131" s="100" t="s">
        <v>53</v>
      </c>
      <c r="E131" s="101" t="s">
        <v>300</v>
      </c>
      <c r="F131" s="101" t="s">
        <v>215</v>
      </c>
      <c r="G131" s="11" t="s">
        <v>148</v>
      </c>
      <c r="H131" s="102">
        <v>3000000</v>
      </c>
      <c r="I131" s="103">
        <f aca="true" t="shared" si="5" ref="I131:I138">+H131</f>
        <v>3000000</v>
      </c>
      <c r="J131" s="104" t="s">
        <v>26</v>
      </c>
      <c r="K131" s="104" t="s">
        <v>26</v>
      </c>
      <c r="L131" s="105" t="s">
        <v>301</v>
      </c>
    </row>
    <row r="132" spans="1:12" s="36" customFormat="1" ht="45">
      <c r="A132" s="55"/>
      <c r="B132" s="98">
        <v>40101701</v>
      </c>
      <c r="C132" s="99" t="s">
        <v>302</v>
      </c>
      <c r="D132" s="100" t="s">
        <v>53</v>
      </c>
      <c r="E132" s="101" t="s">
        <v>300</v>
      </c>
      <c r="F132" s="101" t="s">
        <v>215</v>
      </c>
      <c r="G132" s="11" t="s">
        <v>148</v>
      </c>
      <c r="H132" s="102">
        <v>4000000</v>
      </c>
      <c r="I132" s="103">
        <f t="shared" si="5"/>
        <v>4000000</v>
      </c>
      <c r="J132" s="104" t="s">
        <v>26</v>
      </c>
      <c r="K132" s="104" t="s">
        <v>26</v>
      </c>
      <c r="L132" s="105" t="s">
        <v>303</v>
      </c>
    </row>
    <row r="133" spans="1:12" s="36" customFormat="1" ht="57">
      <c r="A133" s="55"/>
      <c r="B133" s="98">
        <v>40101701</v>
      </c>
      <c r="C133" s="99" t="s">
        <v>304</v>
      </c>
      <c r="D133" s="100" t="s">
        <v>53</v>
      </c>
      <c r="E133" s="101" t="s">
        <v>305</v>
      </c>
      <c r="F133" s="101" t="s">
        <v>215</v>
      </c>
      <c r="G133" s="11" t="s">
        <v>148</v>
      </c>
      <c r="H133" s="102">
        <v>1000000</v>
      </c>
      <c r="I133" s="103">
        <f t="shared" si="5"/>
        <v>1000000</v>
      </c>
      <c r="J133" s="104" t="s">
        <v>26</v>
      </c>
      <c r="K133" s="104" t="s">
        <v>26</v>
      </c>
      <c r="L133" s="105" t="s">
        <v>306</v>
      </c>
    </row>
    <row r="134" spans="1:12" s="36" customFormat="1" ht="57">
      <c r="A134" s="55"/>
      <c r="B134" s="98">
        <v>72101507</v>
      </c>
      <c r="C134" s="99" t="s">
        <v>307</v>
      </c>
      <c r="D134" s="100" t="s">
        <v>53</v>
      </c>
      <c r="E134" s="101" t="s">
        <v>300</v>
      </c>
      <c r="F134" s="101" t="s">
        <v>215</v>
      </c>
      <c r="G134" s="11" t="s">
        <v>148</v>
      </c>
      <c r="H134" s="102">
        <v>6000000</v>
      </c>
      <c r="I134" s="103">
        <f t="shared" si="5"/>
        <v>6000000</v>
      </c>
      <c r="J134" s="104" t="s">
        <v>26</v>
      </c>
      <c r="K134" s="104" t="s">
        <v>26</v>
      </c>
      <c r="L134" s="105" t="s">
        <v>308</v>
      </c>
    </row>
    <row r="135" spans="1:12" s="36" customFormat="1" ht="45">
      <c r="A135" s="55"/>
      <c r="B135" s="98">
        <v>72101507</v>
      </c>
      <c r="C135" s="99" t="s">
        <v>309</v>
      </c>
      <c r="D135" s="100" t="s">
        <v>53</v>
      </c>
      <c r="E135" s="101" t="s">
        <v>300</v>
      </c>
      <c r="F135" s="101" t="s">
        <v>215</v>
      </c>
      <c r="G135" s="11" t="s">
        <v>148</v>
      </c>
      <c r="H135" s="102">
        <v>5500000</v>
      </c>
      <c r="I135" s="103">
        <f t="shared" si="5"/>
        <v>5500000</v>
      </c>
      <c r="J135" s="104" t="s">
        <v>26</v>
      </c>
      <c r="K135" s="104" t="s">
        <v>26</v>
      </c>
      <c r="L135" s="105" t="s">
        <v>310</v>
      </c>
    </row>
    <row r="136" spans="1:12" s="36" customFormat="1" ht="45">
      <c r="A136" s="55"/>
      <c r="B136" s="98">
        <v>40101701</v>
      </c>
      <c r="C136" s="99" t="s">
        <v>311</v>
      </c>
      <c r="D136" s="100" t="s">
        <v>53</v>
      </c>
      <c r="E136" s="101" t="s">
        <v>300</v>
      </c>
      <c r="F136" s="101" t="s">
        <v>215</v>
      </c>
      <c r="G136" s="11" t="s">
        <v>148</v>
      </c>
      <c r="H136" s="102">
        <v>3000000</v>
      </c>
      <c r="I136" s="103">
        <f t="shared" si="5"/>
        <v>3000000</v>
      </c>
      <c r="J136" s="104" t="s">
        <v>26</v>
      </c>
      <c r="K136" s="104" t="s">
        <v>26</v>
      </c>
      <c r="L136" s="105" t="s">
        <v>312</v>
      </c>
    </row>
    <row r="137" spans="1:12" s="36" customFormat="1" ht="45">
      <c r="A137" s="55"/>
      <c r="B137" s="98">
        <v>72101507</v>
      </c>
      <c r="C137" s="99" t="s">
        <v>313</v>
      </c>
      <c r="D137" s="100" t="s">
        <v>53</v>
      </c>
      <c r="E137" s="101" t="s">
        <v>297</v>
      </c>
      <c r="F137" s="101" t="s">
        <v>215</v>
      </c>
      <c r="G137" s="11" t="s">
        <v>148</v>
      </c>
      <c r="H137" s="102">
        <v>37000000</v>
      </c>
      <c r="I137" s="103">
        <f t="shared" si="5"/>
        <v>37000000</v>
      </c>
      <c r="J137" s="104" t="s">
        <v>26</v>
      </c>
      <c r="K137" s="104" t="s">
        <v>26</v>
      </c>
      <c r="L137" s="105" t="s">
        <v>310</v>
      </c>
    </row>
    <row r="138" spans="1:12" s="36" customFormat="1" ht="45">
      <c r="A138" s="55"/>
      <c r="B138" s="98">
        <v>72101507</v>
      </c>
      <c r="C138" s="99" t="s">
        <v>314</v>
      </c>
      <c r="D138" s="100" t="s">
        <v>53</v>
      </c>
      <c r="E138" s="101" t="s">
        <v>300</v>
      </c>
      <c r="F138" s="101" t="s">
        <v>215</v>
      </c>
      <c r="G138" s="11" t="s">
        <v>148</v>
      </c>
      <c r="H138" s="102">
        <v>6000000</v>
      </c>
      <c r="I138" s="103">
        <f t="shared" si="5"/>
        <v>6000000</v>
      </c>
      <c r="J138" s="104" t="s">
        <v>26</v>
      </c>
      <c r="K138" s="104" t="s">
        <v>26</v>
      </c>
      <c r="L138" s="105" t="s">
        <v>315</v>
      </c>
    </row>
    <row r="139" spans="1:12" s="36" customFormat="1" ht="114">
      <c r="A139" s="55"/>
      <c r="B139" s="98">
        <v>56101702</v>
      </c>
      <c r="C139" s="106" t="s">
        <v>316</v>
      </c>
      <c r="D139" s="100" t="s">
        <v>53</v>
      </c>
      <c r="E139" s="101" t="s">
        <v>317</v>
      </c>
      <c r="F139" s="101" t="s">
        <v>215</v>
      </c>
      <c r="G139" s="11" t="s">
        <v>148</v>
      </c>
      <c r="H139" s="102">
        <v>62000000</v>
      </c>
      <c r="I139" s="103">
        <f aca="true" t="shared" si="6" ref="I139:I145">+H139</f>
        <v>62000000</v>
      </c>
      <c r="J139" s="104" t="s">
        <v>26</v>
      </c>
      <c r="K139" s="104" t="s">
        <v>26</v>
      </c>
      <c r="L139" s="105" t="s">
        <v>318</v>
      </c>
    </row>
    <row r="140" spans="1:12" s="36" customFormat="1" ht="45">
      <c r="A140" s="55"/>
      <c r="B140" s="98">
        <v>56101504</v>
      </c>
      <c r="C140" s="106" t="s">
        <v>319</v>
      </c>
      <c r="D140" s="100" t="s">
        <v>53</v>
      </c>
      <c r="E140" s="101" t="s">
        <v>317</v>
      </c>
      <c r="F140" s="101" t="s">
        <v>215</v>
      </c>
      <c r="G140" s="11" t="s">
        <v>148</v>
      </c>
      <c r="H140" s="102">
        <v>56287000</v>
      </c>
      <c r="I140" s="103">
        <f t="shared" si="6"/>
        <v>56287000</v>
      </c>
      <c r="J140" s="104" t="s">
        <v>26</v>
      </c>
      <c r="K140" s="104" t="s">
        <v>26</v>
      </c>
      <c r="L140" s="105" t="s">
        <v>318</v>
      </c>
    </row>
    <row r="141" spans="1:12" s="36" customFormat="1" ht="45">
      <c r="A141" s="55"/>
      <c r="B141" s="98">
        <v>56101702</v>
      </c>
      <c r="C141" s="106" t="s">
        <v>320</v>
      </c>
      <c r="D141" s="100" t="s">
        <v>53</v>
      </c>
      <c r="E141" s="101" t="s">
        <v>317</v>
      </c>
      <c r="F141" s="101" t="s">
        <v>215</v>
      </c>
      <c r="G141" s="11" t="s">
        <v>148</v>
      </c>
      <c r="H141" s="102">
        <v>57120000</v>
      </c>
      <c r="I141" s="103">
        <f t="shared" si="6"/>
        <v>57120000</v>
      </c>
      <c r="J141" s="104" t="s">
        <v>26</v>
      </c>
      <c r="K141" s="104" t="s">
        <v>26</v>
      </c>
      <c r="L141" s="105" t="s">
        <v>318</v>
      </c>
    </row>
    <row r="142" spans="1:12" s="36" customFormat="1" ht="45">
      <c r="A142" s="55"/>
      <c r="B142" s="98">
        <v>56101504</v>
      </c>
      <c r="C142" s="106" t="s">
        <v>321</v>
      </c>
      <c r="D142" s="100" t="s">
        <v>53</v>
      </c>
      <c r="E142" s="101" t="s">
        <v>317</v>
      </c>
      <c r="F142" s="101" t="s">
        <v>215</v>
      </c>
      <c r="G142" s="11" t="s">
        <v>148</v>
      </c>
      <c r="H142" s="102">
        <v>40000000</v>
      </c>
      <c r="I142" s="103">
        <f t="shared" si="6"/>
        <v>40000000</v>
      </c>
      <c r="J142" s="104" t="s">
        <v>26</v>
      </c>
      <c r="K142" s="104" t="s">
        <v>26</v>
      </c>
      <c r="L142" s="105" t="s">
        <v>318</v>
      </c>
    </row>
    <row r="143" spans="1:12" s="36" customFormat="1" ht="45">
      <c r="A143" s="55"/>
      <c r="B143" s="98">
        <v>72101507</v>
      </c>
      <c r="C143" s="106" t="s">
        <v>322</v>
      </c>
      <c r="D143" s="100" t="s">
        <v>53</v>
      </c>
      <c r="E143" s="101" t="s">
        <v>300</v>
      </c>
      <c r="F143" s="101" t="s">
        <v>215</v>
      </c>
      <c r="G143" s="11" t="s">
        <v>148</v>
      </c>
      <c r="H143" s="102">
        <v>7000000</v>
      </c>
      <c r="I143" s="103">
        <f t="shared" si="6"/>
        <v>7000000</v>
      </c>
      <c r="J143" s="104" t="s">
        <v>26</v>
      </c>
      <c r="K143" s="104" t="s">
        <v>26</v>
      </c>
      <c r="L143" s="105" t="s">
        <v>323</v>
      </c>
    </row>
    <row r="144" spans="1:12" s="36" customFormat="1" ht="45">
      <c r="A144" s="55"/>
      <c r="B144" s="98">
        <v>44101501</v>
      </c>
      <c r="C144" s="106" t="s">
        <v>324</v>
      </c>
      <c r="D144" s="100" t="s">
        <v>53</v>
      </c>
      <c r="E144" s="101" t="s">
        <v>300</v>
      </c>
      <c r="F144" s="101" t="s">
        <v>215</v>
      </c>
      <c r="G144" s="11" t="s">
        <v>148</v>
      </c>
      <c r="H144" s="102">
        <v>2500000</v>
      </c>
      <c r="I144" s="103">
        <f t="shared" si="6"/>
        <v>2500000</v>
      </c>
      <c r="J144" s="104" t="s">
        <v>26</v>
      </c>
      <c r="K144" s="104" t="s">
        <v>26</v>
      </c>
      <c r="L144" s="105" t="s">
        <v>325</v>
      </c>
    </row>
    <row r="145" spans="1:12" s="36" customFormat="1" ht="45">
      <c r="A145" s="55"/>
      <c r="B145" s="98">
        <v>44101501</v>
      </c>
      <c r="C145" s="107" t="s">
        <v>326</v>
      </c>
      <c r="D145" s="100" t="s">
        <v>53</v>
      </c>
      <c r="E145" s="101" t="s">
        <v>300</v>
      </c>
      <c r="F145" s="101" t="s">
        <v>215</v>
      </c>
      <c r="G145" s="11" t="s">
        <v>148</v>
      </c>
      <c r="H145" s="102">
        <v>2500000</v>
      </c>
      <c r="I145" s="103">
        <f t="shared" si="6"/>
        <v>2500000</v>
      </c>
      <c r="J145" s="104" t="s">
        <v>26</v>
      </c>
      <c r="K145" s="104" t="s">
        <v>26</v>
      </c>
      <c r="L145" s="105" t="s">
        <v>325</v>
      </c>
    </row>
    <row r="146" spans="1:12" s="36" customFormat="1" ht="38.25">
      <c r="A146" s="55"/>
      <c r="B146" s="109">
        <v>72154066</v>
      </c>
      <c r="C146" s="110" t="s">
        <v>175</v>
      </c>
      <c r="D146" s="111" t="s">
        <v>56</v>
      </c>
      <c r="E146" s="111" t="s">
        <v>337</v>
      </c>
      <c r="F146" s="111" t="s">
        <v>338</v>
      </c>
      <c r="G146" s="112" t="s">
        <v>148</v>
      </c>
      <c r="H146" s="113">
        <v>27965000</v>
      </c>
      <c r="I146" s="113">
        <v>27965000</v>
      </c>
      <c r="J146" s="111" t="s">
        <v>26</v>
      </c>
      <c r="K146" s="111" t="s">
        <v>26</v>
      </c>
      <c r="L146" s="114" t="s">
        <v>339</v>
      </c>
    </row>
    <row r="147" spans="2:12" s="36" customFormat="1" ht="38.25">
      <c r="B147" s="175">
        <v>82141504</v>
      </c>
      <c r="C147" s="176" t="s">
        <v>340</v>
      </c>
      <c r="D147" s="170" t="s">
        <v>55</v>
      </c>
      <c r="E147" s="170" t="s">
        <v>139</v>
      </c>
      <c r="F147" s="170" t="s">
        <v>341</v>
      </c>
      <c r="G147" s="172" t="s">
        <v>148</v>
      </c>
      <c r="H147" s="177">
        <v>21615000</v>
      </c>
      <c r="I147" s="177">
        <v>21615000</v>
      </c>
      <c r="J147" s="170" t="s">
        <v>26</v>
      </c>
      <c r="K147" s="170" t="s">
        <v>26</v>
      </c>
      <c r="L147" s="178" t="s">
        <v>339</v>
      </c>
    </row>
    <row r="148" spans="1:12" ht="51">
      <c r="A148" s="14"/>
      <c r="B148" s="109">
        <v>52161505</v>
      </c>
      <c r="C148" s="115" t="s">
        <v>342</v>
      </c>
      <c r="D148" s="111" t="s">
        <v>53</v>
      </c>
      <c r="E148" s="111" t="s">
        <v>343</v>
      </c>
      <c r="F148" s="116" t="s">
        <v>344</v>
      </c>
      <c r="G148" s="112" t="s">
        <v>148</v>
      </c>
      <c r="H148" s="117">
        <v>2728900</v>
      </c>
      <c r="I148" s="117">
        <f>2728900</f>
        <v>2728900</v>
      </c>
      <c r="J148" s="111" t="s">
        <v>27</v>
      </c>
      <c r="K148" s="111" t="s">
        <v>26</v>
      </c>
      <c r="L148" s="114" t="s">
        <v>345</v>
      </c>
    </row>
    <row r="149" spans="1:12" ht="150">
      <c r="A149" s="14"/>
      <c r="B149" s="62">
        <v>90121500</v>
      </c>
      <c r="C149" s="5" t="s">
        <v>346</v>
      </c>
      <c r="D149" s="9" t="s">
        <v>56</v>
      </c>
      <c r="E149" s="9" t="s">
        <v>130</v>
      </c>
      <c r="F149" s="9" t="s">
        <v>132</v>
      </c>
      <c r="G149" s="11" t="s">
        <v>148</v>
      </c>
      <c r="H149" s="118">
        <v>100000000</v>
      </c>
      <c r="I149" s="118">
        <f>(H149)</f>
        <v>100000000</v>
      </c>
      <c r="J149" s="9" t="s">
        <v>27</v>
      </c>
      <c r="K149" s="9" t="s">
        <v>26</v>
      </c>
      <c r="L149" s="119" t="s">
        <v>347</v>
      </c>
    </row>
    <row r="150" spans="1:12" ht="58.5" customHeight="1">
      <c r="A150" s="14"/>
      <c r="B150" s="62">
        <v>43232100</v>
      </c>
      <c r="C150" s="8" t="s">
        <v>348</v>
      </c>
      <c r="D150" s="9" t="s">
        <v>56</v>
      </c>
      <c r="E150" s="9" t="s">
        <v>183</v>
      </c>
      <c r="F150" s="31" t="s">
        <v>349</v>
      </c>
      <c r="G150" s="11" t="s">
        <v>148</v>
      </c>
      <c r="H150" s="120">
        <v>5493700</v>
      </c>
      <c r="I150" s="120">
        <v>5493700</v>
      </c>
      <c r="J150" s="38" t="s">
        <v>27</v>
      </c>
      <c r="K150" s="9" t="s">
        <v>49</v>
      </c>
      <c r="L150" s="65" t="s">
        <v>350</v>
      </c>
    </row>
    <row r="151" spans="1:12" ht="105">
      <c r="A151" s="14"/>
      <c r="B151" s="62" t="s">
        <v>353</v>
      </c>
      <c r="C151" s="8" t="s">
        <v>354</v>
      </c>
      <c r="D151" s="9" t="s">
        <v>55</v>
      </c>
      <c r="E151" s="9" t="s">
        <v>178</v>
      </c>
      <c r="F151" s="9" t="s">
        <v>224</v>
      </c>
      <c r="G151" s="11" t="s">
        <v>148</v>
      </c>
      <c r="H151" s="84">
        <v>32122204491</v>
      </c>
      <c r="I151" s="85">
        <f>+H151</f>
        <v>32122204491</v>
      </c>
      <c r="J151" s="9" t="s">
        <v>27</v>
      </c>
      <c r="K151" s="9" t="s">
        <v>26</v>
      </c>
      <c r="L151" s="63" t="s">
        <v>355</v>
      </c>
    </row>
    <row r="152" spans="1:12" ht="75">
      <c r="A152" s="14"/>
      <c r="B152" s="62">
        <v>80131500</v>
      </c>
      <c r="C152" s="8" t="s">
        <v>356</v>
      </c>
      <c r="D152" s="9" t="s">
        <v>55</v>
      </c>
      <c r="E152" s="9" t="s">
        <v>357</v>
      </c>
      <c r="F152" s="9" t="s">
        <v>224</v>
      </c>
      <c r="G152" s="11" t="s">
        <v>148</v>
      </c>
      <c r="H152" s="84">
        <v>295462196</v>
      </c>
      <c r="I152" s="85">
        <f>+H152</f>
        <v>295462196</v>
      </c>
      <c r="J152" s="9" t="s">
        <v>27</v>
      </c>
      <c r="K152" s="9" t="s">
        <v>26</v>
      </c>
      <c r="L152" s="63" t="s">
        <v>358</v>
      </c>
    </row>
    <row r="153" spans="1:12" ht="45">
      <c r="A153" s="14"/>
      <c r="B153" s="134">
        <v>56111906</v>
      </c>
      <c r="C153" s="8" t="s">
        <v>359</v>
      </c>
      <c r="D153" s="9" t="s">
        <v>56</v>
      </c>
      <c r="E153" s="9" t="s">
        <v>300</v>
      </c>
      <c r="F153" s="9" t="s">
        <v>226</v>
      </c>
      <c r="G153" s="11" t="s">
        <v>148</v>
      </c>
      <c r="H153" s="135">
        <v>8000000</v>
      </c>
      <c r="I153" s="135">
        <v>8000000</v>
      </c>
      <c r="J153" s="9" t="s">
        <v>27</v>
      </c>
      <c r="K153" s="9" t="s">
        <v>26</v>
      </c>
      <c r="L153" s="136" t="s">
        <v>360</v>
      </c>
    </row>
    <row r="154" spans="1:12" ht="45">
      <c r="A154" s="14"/>
      <c r="B154" s="134">
        <v>56111906</v>
      </c>
      <c r="C154" s="8" t="s">
        <v>359</v>
      </c>
      <c r="D154" s="9" t="s">
        <v>56</v>
      </c>
      <c r="E154" s="9" t="s">
        <v>300</v>
      </c>
      <c r="F154" s="9" t="s">
        <v>226</v>
      </c>
      <c r="G154" s="11" t="s">
        <v>148</v>
      </c>
      <c r="H154" s="135">
        <v>10000000</v>
      </c>
      <c r="I154" s="135">
        <v>10000000</v>
      </c>
      <c r="J154" s="9" t="s">
        <v>27</v>
      </c>
      <c r="K154" s="9" t="s">
        <v>26</v>
      </c>
      <c r="L154" s="136" t="s">
        <v>361</v>
      </c>
    </row>
    <row r="155" spans="1:12" ht="45">
      <c r="A155" s="14"/>
      <c r="B155" s="134">
        <v>56111906</v>
      </c>
      <c r="C155" s="8" t="s">
        <v>359</v>
      </c>
      <c r="D155" s="9" t="s">
        <v>56</v>
      </c>
      <c r="E155" s="9" t="s">
        <v>300</v>
      </c>
      <c r="F155" s="9" t="s">
        <v>226</v>
      </c>
      <c r="G155" s="11" t="s">
        <v>148</v>
      </c>
      <c r="H155" s="135">
        <v>6000000</v>
      </c>
      <c r="I155" s="135">
        <v>6000000</v>
      </c>
      <c r="J155" s="9" t="s">
        <v>27</v>
      </c>
      <c r="K155" s="9" t="s">
        <v>26</v>
      </c>
      <c r="L155" s="136" t="s">
        <v>362</v>
      </c>
    </row>
    <row r="156" spans="1:12" ht="45">
      <c r="A156" s="14"/>
      <c r="B156" s="134">
        <v>56111906</v>
      </c>
      <c r="C156" s="8" t="s">
        <v>359</v>
      </c>
      <c r="D156" s="9" t="s">
        <v>56</v>
      </c>
      <c r="E156" s="9" t="s">
        <v>300</v>
      </c>
      <c r="F156" s="9" t="s">
        <v>226</v>
      </c>
      <c r="G156" s="11" t="s">
        <v>148</v>
      </c>
      <c r="H156" s="135">
        <v>8000000</v>
      </c>
      <c r="I156" s="135">
        <v>8000000</v>
      </c>
      <c r="J156" s="9" t="s">
        <v>27</v>
      </c>
      <c r="K156" s="9" t="s">
        <v>26</v>
      </c>
      <c r="L156" s="136" t="s">
        <v>363</v>
      </c>
    </row>
    <row r="157" spans="1:12" ht="45">
      <c r="A157" s="14"/>
      <c r="B157" s="134">
        <v>56111906</v>
      </c>
      <c r="C157" s="8" t="s">
        <v>359</v>
      </c>
      <c r="D157" s="9" t="s">
        <v>56</v>
      </c>
      <c r="E157" s="9" t="s">
        <v>300</v>
      </c>
      <c r="F157" s="9" t="s">
        <v>226</v>
      </c>
      <c r="G157" s="11" t="s">
        <v>148</v>
      </c>
      <c r="H157" s="135">
        <v>7500000</v>
      </c>
      <c r="I157" s="135">
        <v>7500000</v>
      </c>
      <c r="J157" s="9" t="s">
        <v>27</v>
      </c>
      <c r="K157" s="9" t="s">
        <v>26</v>
      </c>
      <c r="L157" s="136" t="s">
        <v>364</v>
      </c>
    </row>
    <row r="158" spans="1:12" ht="45">
      <c r="A158" s="14"/>
      <c r="B158" s="134">
        <v>56111906</v>
      </c>
      <c r="C158" s="8" t="s">
        <v>359</v>
      </c>
      <c r="D158" s="9" t="s">
        <v>56</v>
      </c>
      <c r="E158" s="9" t="s">
        <v>300</v>
      </c>
      <c r="F158" s="9" t="s">
        <v>226</v>
      </c>
      <c r="G158" s="11" t="s">
        <v>148</v>
      </c>
      <c r="H158" s="135">
        <v>5000000</v>
      </c>
      <c r="I158" s="135">
        <v>5000000</v>
      </c>
      <c r="J158" s="9" t="s">
        <v>27</v>
      </c>
      <c r="K158" s="9" t="s">
        <v>26</v>
      </c>
      <c r="L158" s="136" t="s">
        <v>365</v>
      </c>
    </row>
    <row r="159" spans="1:12" ht="45">
      <c r="A159" s="14"/>
      <c r="B159" s="134">
        <v>56111906</v>
      </c>
      <c r="C159" s="8" t="s">
        <v>359</v>
      </c>
      <c r="D159" s="9" t="s">
        <v>56</v>
      </c>
      <c r="E159" s="9" t="s">
        <v>300</v>
      </c>
      <c r="F159" s="9" t="s">
        <v>226</v>
      </c>
      <c r="G159" s="11" t="s">
        <v>148</v>
      </c>
      <c r="H159" s="135">
        <v>7000000</v>
      </c>
      <c r="I159" s="135">
        <v>7000000</v>
      </c>
      <c r="J159" s="9" t="s">
        <v>27</v>
      </c>
      <c r="K159" s="9" t="s">
        <v>26</v>
      </c>
      <c r="L159" s="136" t="s">
        <v>366</v>
      </c>
    </row>
    <row r="160" spans="1:12" ht="45">
      <c r="A160" s="14"/>
      <c r="B160" s="134">
        <v>56111906</v>
      </c>
      <c r="C160" s="8" t="s">
        <v>359</v>
      </c>
      <c r="D160" s="9" t="s">
        <v>56</v>
      </c>
      <c r="E160" s="9" t="s">
        <v>300</v>
      </c>
      <c r="F160" s="9" t="s">
        <v>226</v>
      </c>
      <c r="G160" s="11" t="s">
        <v>148</v>
      </c>
      <c r="H160" s="135">
        <v>10000000</v>
      </c>
      <c r="I160" s="135">
        <v>10000000</v>
      </c>
      <c r="J160" s="9" t="s">
        <v>27</v>
      </c>
      <c r="K160" s="9" t="s">
        <v>26</v>
      </c>
      <c r="L160" s="136" t="s">
        <v>367</v>
      </c>
    </row>
    <row r="161" spans="1:12" ht="45">
      <c r="A161" s="14"/>
      <c r="B161" s="134">
        <v>56111906</v>
      </c>
      <c r="C161" s="8" t="s">
        <v>359</v>
      </c>
      <c r="D161" s="9" t="s">
        <v>56</v>
      </c>
      <c r="E161" s="9" t="s">
        <v>300</v>
      </c>
      <c r="F161" s="9" t="s">
        <v>226</v>
      </c>
      <c r="G161" s="11" t="s">
        <v>148</v>
      </c>
      <c r="H161" s="135">
        <v>7000000</v>
      </c>
      <c r="I161" s="135">
        <v>7000000</v>
      </c>
      <c r="J161" s="9" t="s">
        <v>27</v>
      </c>
      <c r="K161" s="9" t="s">
        <v>26</v>
      </c>
      <c r="L161" s="136" t="s">
        <v>368</v>
      </c>
    </row>
    <row r="162" spans="1:12" ht="45">
      <c r="A162" s="14"/>
      <c r="B162" s="134">
        <v>56111906</v>
      </c>
      <c r="C162" s="8" t="s">
        <v>359</v>
      </c>
      <c r="D162" s="9" t="s">
        <v>56</v>
      </c>
      <c r="E162" s="9" t="s">
        <v>300</v>
      </c>
      <c r="F162" s="9" t="s">
        <v>226</v>
      </c>
      <c r="G162" s="11" t="s">
        <v>148</v>
      </c>
      <c r="H162" s="135">
        <v>7500000</v>
      </c>
      <c r="I162" s="135">
        <v>7500000</v>
      </c>
      <c r="J162" s="9" t="s">
        <v>27</v>
      </c>
      <c r="K162" s="9" t="s">
        <v>26</v>
      </c>
      <c r="L162" s="136" t="s">
        <v>369</v>
      </c>
    </row>
    <row r="163" spans="1:12" ht="45">
      <c r="A163" s="14"/>
      <c r="B163" s="134">
        <v>56111906</v>
      </c>
      <c r="C163" s="8" t="s">
        <v>359</v>
      </c>
      <c r="D163" s="9" t="s">
        <v>56</v>
      </c>
      <c r="E163" s="9" t="s">
        <v>300</v>
      </c>
      <c r="F163" s="9" t="s">
        <v>226</v>
      </c>
      <c r="G163" s="11" t="s">
        <v>148</v>
      </c>
      <c r="H163" s="135">
        <v>7000000</v>
      </c>
      <c r="I163" s="135">
        <v>7000000</v>
      </c>
      <c r="J163" s="9" t="s">
        <v>27</v>
      </c>
      <c r="K163" s="9" t="s">
        <v>26</v>
      </c>
      <c r="L163" s="136" t="s">
        <v>370</v>
      </c>
    </row>
    <row r="164" spans="1:12" ht="45">
      <c r="A164" s="14"/>
      <c r="B164" s="134">
        <v>56111906</v>
      </c>
      <c r="C164" s="8" t="s">
        <v>359</v>
      </c>
      <c r="D164" s="9" t="s">
        <v>56</v>
      </c>
      <c r="E164" s="9" t="s">
        <v>300</v>
      </c>
      <c r="F164" s="9" t="s">
        <v>226</v>
      </c>
      <c r="G164" s="11" t="s">
        <v>148</v>
      </c>
      <c r="H164" s="135">
        <v>10000000</v>
      </c>
      <c r="I164" s="135">
        <v>10000000</v>
      </c>
      <c r="J164" s="9" t="s">
        <v>27</v>
      </c>
      <c r="K164" s="9" t="s">
        <v>26</v>
      </c>
      <c r="L164" s="136" t="s">
        <v>371</v>
      </c>
    </row>
    <row r="165" spans="1:12" ht="45">
      <c r="A165" s="14"/>
      <c r="B165" s="134">
        <v>56111906</v>
      </c>
      <c r="C165" s="8" t="s">
        <v>359</v>
      </c>
      <c r="D165" s="9" t="s">
        <v>56</v>
      </c>
      <c r="E165" s="9" t="s">
        <v>300</v>
      </c>
      <c r="F165" s="9" t="s">
        <v>215</v>
      </c>
      <c r="G165" s="11" t="s">
        <v>148</v>
      </c>
      <c r="H165" s="135">
        <v>5000000</v>
      </c>
      <c r="I165" s="135">
        <v>5000000</v>
      </c>
      <c r="J165" s="9" t="s">
        <v>27</v>
      </c>
      <c r="K165" s="9" t="s">
        <v>26</v>
      </c>
      <c r="L165" s="136" t="s">
        <v>372</v>
      </c>
    </row>
    <row r="166" spans="1:12" ht="45">
      <c r="A166" s="14"/>
      <c r="B166" s="62">
        <v>72101507</v>
      </c>
      <c r="C166" s="137" t="s">
        <v>373</v>
      </c>
      <c r="D166" s="9" t="s">
        <v>56</v>
      </c>
      <c r="E166" s="9" t="s">
        <v>300</v>
      </c>
      <c r="F166" s="9" t="s">
        <v>215</v>
      </c>
      <c r="G166" s="11" t="s">
        <v>148</v>
      </c>
      <c r="H166" s="84">
        <v>10000000</v>
      </c>
      <c r="I166" s="84">
        <v>10000000</v>
      </c>
      <c r="J166" s="9" t="s">
        <v>27</v>
      </c>
      <c r="K166" s="9" t="s">
        <v>26</v>
      </c>
      <c r="L166" s="138" t="s">
        <v>374</v>
      </c>
    </row>
    <row r="167" spans="1:12" ht="45">
      <c r="A167" s="14"/>
      <c r="B167" s="62">
        <v>72101507</v>
      </c>
      <c r="C167" s="137" t="s">
        <v>375</v>
      </c>
      <c r="D167" s="9" t="s">
        <v>56</v>
      </c>
      <c r="E167" s="9" t="s">
        <v>300</v>
      </c>
      <c r="F167" s="9" t="s">
        <v>215</v>
      </c>
      <c r="G167" s="11" t="s">
        <v>148</v>
      </c>
      <c r="H167" s="84">
        <v>19000000</v>
      </c>
      <c r="I167" s="84">
        <v>19000000</v>
      </c>
      <c r="J167" s="9" t="s">
        <v>27</v>
      </c>
      <c r="K167" s="9" t="s">
        <v>26</v>
      </c>
      <c r="L167" s="138" t="s">
        <v>376</v>
      </c>
    </row>
    <row r="168" spans="1:12" ht="45">
      <c r="A168" s="14"/>
      <c r="B168" s="134">
        <v>72102100</v>
      </c>
      <c r="C168" s="137" t="s">
        <v>377</v>
      </c>
      <c r="D168" s="9" t="s">
        <v>56</v>
      </c>
      <c r="E168" s="9" t="s">
        <v>300</v>
      </c>
      <c r="F168" s="9" t="s">
        <v>215</v>
      </c>
      <c r="G168" s="11" t="s">
        <v>148</v>
      </c>
      <c r="H168" s="84">
        <v>2000000</v>
      </c>
      <c r="I168" s="84">
        <v>2000000</v>
      </c>
      <c r="J168" s="9" t="s">
        <v>27</v>
      </c>
      <c r="K168" s="9" t="s">
        <v>26</v>
      </c>
      <c r="L168" s="138" t="s">
        <v>378</v>
      </c>
    </row>
    <row r="169" spans="1:12" ht="45">
      <c r="A169" s="14"/>
      <c r="B169" s="62">
        <v>72101507</v>
      </c>
      <c r="C169" s="137" t="s">
        <v>379</v>
      </c>
      <c r="D169" s="9" t="s">
        <v>56</v>
      </c>
      <c r="E169" s="9" t="s">
        <v>300</v>
      </c>
      <c r="F169" s="9" t="s">
        <v>215</v>
      </c>
      <c r="G169" s="11" t="s">
        <v>148</v>
      </c>
      <c r="H169" s="84">
        <v>10000000</v>
      </c>
      <c r="I169" s="84">
        <v>10000000</v>
      </c>
      <c r="J169" s="9" t="s">
        <v>27</v>
      </c>
      <c r="K169" s="9" t="s">
        <v>26</v>
      </c>
      <c r="L169" s="138" t="s">
        <v>380</v>
      </c>
    </row>
    <row r="170" spans="1:12" ht="45">
      <c r="A170" s="14"/>
      <c r="B170" s="62">
        <v>40101701</v>
      </c>
      <c r="C170" s="5" t="s">
        <v>381</v>
      </c>
      <c r="D170" s="9" t="s">
        <v>56</v>
      </c>
      <c r="E170" s="9" t="s">
        <v>300</v>
      </c>
      <c r="F170" s="9" t="s">
        <v>215</v>
      </c>
      <c r="G170" s="11" t="s">
        <v>148</v>
      </c>
      <c r="H170" s="84">
        <v>7000000</v>
      </c>
      <c r="I170" s="84">
        <v>7000000</v>
      </c>
      <c r="J170" s="9" t="s">
        <v>27</v>
      </c>
      <c r="K170" s="9" t="s">
        <v>26</v>
      </c>
      <c r="L170" s="138" t="s">
        <v>382</v>
      </c>
    </row>
    <row r="171" spans="1:12" ht="60">
      <c r="A171" s="14"/>
      <c r="B171" s="134">
        <v>72101507</v>
      </c>
      <c r="C171" s="137" t="s">
        <v>383</v>
      </c>
      <c r="D171" s="9" t="s">
        <v>56</v>
      </c>
      <c r="E171" s="9" t="s">
        <v>300</v>
      </c>
      <c r="F171" s="9" t="s">
        <v>215</v>
      </c>
      <c r="G171" s="11" t="s">
        <v>148</v>
      </c>
      <c r="H171" s="84">
        <v>10000000</v>
      </c>
      <c r="I171" s="84">
        <v>10000000</v>
      </c>
      <c r="J171" s="9" t="s">
        <v>27</v>
      </c>
      <c r="K171" s="9" t="s">
        <v>26</v>
      </c>
      <c r="L171" s="138" t="s">
        <v>384</v>
      </c>
    </row>
    <row r="172" spans="1:12" ht="45">
      <c r="A172" s="14"/>
      <c r="B172" s="134">
        <v>72101507</v>
      </c>
      <c r="C172" s="137" t="s">
        <v>385</v>
      </c>
      <c r="D172" s="9" t="s">
        <v>56</v>
      </c>
      <c r="E172" s="9" t="s">
        <v>300</v>
      </c>
      <c r="F172" s="9" t="s">
        <v>215</v>
      </c>
      <c r="G172" s="11" t="s">
        <v>148</v>
      </c>
      <c r="H172" s="84">
        <v>13000000</v>
      </c>
      <c r="I172" s="84">
        <v>13000000</v>
      </c>
      <c r="J172" s="9" t="s">
        <v>27</v>
      </c>
      <c r="K172" s="9" t="s">
        <v>26</v>
      </c>
      <c r="L172" s="138" t="s">
        <v>360</v>
      </c>
    </row>
    <row r="173" spans="1:12" ht="60">
      <c r="A173" s="14"/>
      <c r="B173" s="134">
        <v>72101507</v>
      </c>
      <c r="C173" s="5" t="s">
        <v>386</v>
      </c>
      <c r="D173" s="9" t="s">
        <v>56</v>
      </c>
      <c r="E173" s="9" t="s">
        <v>300</v>
      </c>
      <c r="F173" s="9" t="s">
        <v>215</v>
      </c>
      <c r="G173" s="11" t="s">
        <v>148</v>
      </c>
      <c r="H173" s="84">
        <v>8000000</v>
      </c>
      <c r="I173" s="84">
        <v>8000000</v>
      </c>
      <c r="J173" s="9" t="s">
        <v>27</v>
      </c>
      <c r="K173" s="9" t="s">
        <v>26</v>
      </c>
      <c r="L173" s="138" t="s">
        <v>387</v>
      </c>
    </row>
    <row r="174" spans="1:12" ht="45">
      <c r="A174" s="14"/>
      <c r="B174" s="62">
        <v>40101701</v>
      </c>
      <c r="C174" s="5" t="s">
        <v>388</v>
      </c>
      <c r="D174" s="9" t="s">
        <v>56</v>
      </c>
      <c r="E174" s="9" t="s">
        <v>300</v>
      </c>
      <c r="F174" s="9" t="s">
        <v>215</v>
      </c>
      <c r="G174" s="11" t="s">
        <v>148</v>
      </c>
      <c r="H174" s="84">
        <v>3000000</v>
      </c>
      <c r="I174" s="84">
        <v>3000000</v>
      </c>
      <c r="J174" s="9" t="s">
        <v>27</v>
      </c>
      <c r="K174" s="9" t="s">
        <v>26</v>
      </c>
      <c r="L174" s="138" t="s">
        <v>389</v>
      </c>
    </row>
    <row r="175" spans="1:12" ht="45">
      <c r="A175" s="14"/>
      <c r="B175" s="134">
        <v>72101507</v>
      </c>
      <c r="C175" s="5" t="s">
        <v>390</v>
      </c>
      <c r="D175" s="9" t="s">
        <v>56</v>
      </c>
      <c r="E175" s="9" t="s">
        <v>300</v>
      </c>
      <c r="F175" s="9" t="s">
        <v>215</v>
      </c>
      <c r="G175" s="11" t="s">
        <v>148</v>
      </c>
      <c r="H175" s="84">
        <v>5000000</v>
      </c>
      <c r="I175" s="84">
        <v>5000000</v>
      </c>
      <c r="J175" s="9" t="s">
        <v>27</v>
      </c>
      <c r="K175" s="9" t="s">
        <v>26</v>
      </c>
      <c r="L175" s="138" t="s">
        <v>367</v>
      </c>
    </row>
    <row r="176" spans="1:12" ht="45">
      <c r="A176" s="14"/>
      <c r="B176" s="134">
        <v>72101507</v>
      </c>
      <c r="C176" s="5" t="s">
        <v>391</v>
      </c>
      <c r="D176" s="9" t="s">
        <v>56</v>
      </c>
      <c r="E176" s="9" t="s">
        <v>300</v>
      </c>
      <c r="F176" s="9" t="s">
        <v>215</v>
      </c>
      <c r="G176" s="11" t="s">
        <v>148</v>
      </c>
      <c r="H176" s="84">
        <v>6000000</v>
      </c>
      <c r="I176" s="84">
        <v>6000000</v>
      </c>
      <c r="J176" s="9" t="s">
        <v>27</v>
      </c>
      <c r="K176" s="9" t="s">
        <v>26</v>
      </c>
      <c r="L176" s="138" t="s">
        <v>378</v>
      </c>
    </row>
    <row r="177" spans="1:12" ht="60">
      <c r="A177" s="14"/>
      <c r="B177" s="62">
        <v>72101507</v>
      </c>
      <c r="C177" s="5" t="s">
        <v>392</v>
      </c>
      <c r="D177" s="9" t="s">
        <v>56</v>
      </c>
      <c r="E177" s="9" t="s">
        <v>300</v>
      </c>
      <c r="F177" s="9" t="s">
        <v>215</v>
      </c>
      <c r="G177" s="11" t="s">
        <v>148</v>
      </c>
      <c r="H177" s="84">
        <v>3000000</v>
      </c>
      <c r="I177" s="84">
        <v>3000000</v>
      </c>
      <c r="J177" s="9" t="s">
        <v>27</v>
      </c>
      <c r="K177" s="9" t="s">
        <v>26</v>
      </c>
      <c r="L177" s="138" t="s">
        <v>393</v>
      </c>
    </row>
    <row r="178" spans="1:12" ht="45">
      <c r="A178" s="14"/>
      <c r="B178" s="134">
        <v>72101507</v>
      </c>
      <c r="C178" s="5" t="s">
        <v>394</v>
      </c>
      <c r="D178" s="9" t="s">
        <v>56</v>
      </c>
      <c r="E178" s="9" t="s">
        <v>300</v>
      </c>
      <c r="F178" s="9" t="s">
        <v>215</v>
      </c>
      <c r="G178" s="11" t="s">
        <v>148</v>
      </c>
      <c r="H178" s="84">
        <v>6000000</v>
      </c>
      <c r="I178" s="84">
        <v>6000000</v>
      </c>
      <c r="J178" s="9" t="s">
        <v>27</v>
      </c>
      <c r="K178" s="9" t="s">
        <v>26</v>
      </c>
      <c r="L178" s="138" t="s">
        <v>395</v>
      </c>
    </row>
    <row r="179" spans="1:12" ht="96" customHeight="1">
      <c r="A179" s="14"/>
      <c r="B179" s="139">
        <v>78131800</v>
      </c>
      <c r="C179" s="140" t="s">
        <v>351</v>
      </c>
      <c r="D179" s="141" t="s">
        <v>55</v>
      </c>
      <c r="E179" s="141" t="s">
        <v>178</v>
      </c>
      <c r="F179" s="142" t="s">
        <v>352</v>
      </c>
      <c r="G179" s="143" t="s">
        <v>148</v>
      </c>
      <c r="H179" s="144">
        <v>440773854</v>
      </c>
      <c r="I179" s="144">
        <f>+H179</f>
        <v>440773854</v>
      </c>
      <c r="J179" s="145" t="s">
        <v>27</v>
      </c>
      <c r="K179" s="145" t="s">
        <v>26</v>
      </c>
      <c r="L179" s="146" t="s">
        <v>231</v>
      </c>
    </row>
    <row r="180" spans="1:12" ht="118.5" customHeight="1">
      <c r="A180" s="14"/>
      <c r="B180" s="109">
        <v>80111500</v>
      </c>
      <c r="C180" s="115" t="s">
        <v>396</v>
      </c>
      <c r="D180" s="111" t="s">
        <v>55</v>
      </c>
      <c r="E180" s="9" t="s">
        <v>300</v>
      </c>
      <c r="F180" s="142" t="s">
        <v>352</v>
      </c>
      <c r="G180" s="143" t="s">
        <v>148</v>
      </c>
      <c r="H180" s="144">
        <v>30000000</v>
      </c>
      <c r="I180" s="144">
        <v>30000000</v>
      </c>
      <c r="J180" s="145" t="s">
        <v>27</v>
      </c>
      <c r="K180" s="145" t="s">
        <v>26</v>
      </c>
      <c r="L180" s="147" t="s">
        <v>397</v>
      </c>
    </row>
    <row r="181" spans="1:12" ht="212.25" customHeight="1">
      <c r="A181" s="14"/>
      <c r="B181" s="175">
        <v>82141504</v>
      </c>
      <c r="C181" s="173" t="s">
        <v>398</v>
      </c>
      <c r="D181" s="170" t="s">
        <v>55</v>
      </c>
      <c r="E181" s="170" t="s">
        <v>130</v>
      </c>
      <c r="F181" s="174" t="s">
        <v>399</v>
      </c>
      <c r="G181" s="172" t="s">
        <v>148</v>
      </c>
      <c r="H181" s="167">
        <v>20000000</v>
      </c>
      <c r="I181" s="167">
        <v>20000000</v>
      </c>
      <c r="J181" s="170" t="s">
        <v>27</v>
      </c>
      <c r="K181" s="170" t="s">
        <v>26</v>
      </c>
      <c r="L181" s="178" t="s">
        <v>400</v>
      </c>
    </row>
    <row r="182" spans="1:12" ht="159" customHeight="1">
      <c r="A182" s="14"/>
      <c r="B182" s="175">
        <v>84111601</v>
      </c>
      <c r="C182" s="173" t="s">
        <v>401</v>
      </c>
      <c r="D182" s="170" t="s">
        <v>55</v>
      </c>
      <c r="E182" s="170" t="s">
        <v>130</v>
      </c>
      <c r="F182" s="174" t="s">
        <v>402</v>
      </c>
      <c r="G182" s="172" t="s">
        <v>148</v>
      </c>
      <c r="H182" s="167">
        <v>997563650</v>
      </c>
      <c r="I182" s="167">
        <v>997563650</v>
      </c>
      <c r="J182" s="170" t="s">
        <v>27</v>
      </c>
      <c r="K182" s="170" t="s">
        <v>26</v>
      </c>
      <c r="L182" s="178" t="s">
        <v>403</v>
      </c>
    </row>
    <row r="183" spans="1:12" ht="120">
      <c r="A183" s="14"/>
      <c r="B183" s="179" t="s">
        <v>185</v>
      </c>
      <c r="C183" s="169" t="s">
        <v>404</v>
      </c>
      <c r="D183" s="170" t="s">
        <v>55</v>
      </c>
      <c r="E183" s="168" t="s">
        <v>300</v>
      </c>
      <c r="F183" s="171" t="s">
        <v>224</v>
      </c>
      <c r="G183" s="172" t="s">
        <v>148</v>
      </c>
      <c r="H183" s="167">
        <v>1071243471</v>
      </c>
      <c r="I183" s="167">
        <v>1071243471</v>
      </c>
      <c r="J183" s="170" t="s">
        <v>27</v>
      </c>
      <c r="K183" s="170" t="s">
        <v>26</v>
      </c>
      <c r="L183" s="178" t="s">
        <v>405</v>
      </c>
    </row>
    <row r="184" spans="1:12" ht="72.75" customHeight="1" thickBot="1">
      <c r="A184" s="14"/>
      <c r="B184" s="180" t="s">
        <v>187</v>
      </c>
      <c r="C184" s="181" t="s">
        <v>407</v>
      </c>
      <c r="D184" s="182" t="s">
        <v>408</v>
      </c>
      <c r="E184" s="182" t="s">
        <v>409</v>
      </c>
      <c r="F184" s="182" t="s">
        <v>410</v>
      </c>
      <c r="G184" s="183" t="s">
        <v>411</v>
      </c>
      <c r="H184" s="184">
        <v>326455842</v>
      </c>
      <c r="I184" s="184">
        <v>326455842</v>
      </c>
      <c r="J184" s="182" t="s">
        <v>27</v>
      </c>
      <c r="K184" s="182" t="s">
        <v>26</v>
      </c>
      <c r="L184" s="185" t="s">
        <v>412</v>
      </c>
    </row>
    <row r="185" spans="1:11" ht="15">
      <c r="A185" s="14"/>
      <c r="B185" s="14"/>
      <c r="D185" s="14"/>
      <c r="E185" s="14"/>
      <c r="F185" s="14"/>
      <c r="G185" s="14"/>
      <c r="H185" s="108"/>
      <c r="I185" s="108"/>
      <c r="J185" s="14"/>
      <c r="K185" s="14"/>
    </row>
    <row r="186" spans="2:4" ht="30">
      <c r="B186" s="1" t="s">
        <v>143</v>
      </c>
      <c r="C186" s="47"/>
      <c r="D186" s="48"/>
    </row>
    <row r="187" spans="2:4" ht="15">
      <c r="B187" s="1"/>
      <c r="C187" s="47"/>
      <c r="D187" s="48"/>
    </row>
    <row r="188" spans="2:4" ht="30">
      <c r="B188" s="51" t="s">
        <v>6</v>
      </c>
      <c r="C188" s="52" t="s">
        <v>40</v>
      </c>
      <c r="D188" s="51" t="s">
        <v>14</v>
      </c>
    </row>
    <row r="189" spans="2:4" ht="15">
      <c r="B189" s="15"/>
      <c r="C189" s="53"/>
      <c r="D189" s="15"/>
    </row>
    <row r="190" spans="2:4" ht="15">
      <c r="B190" s="15"/>
      <c r="C190" s="53"/>
      <c r="D190" s="15"/>
    </row>
    <row r="191" spans="2:4" ht="15">
      <c r="B191" s="15"/>
      <c r="C191" s="53"/>
      <c r="D191" s="15"/>
    </row>
    <row r="192" spans="2:4" ht="15">
      <c r="B192" s="15"/>
      <c r="C192" s="53"/>
      <c r="D192" s="15"/>
    </row>
    <row r="193" spans="2:4" ht="15">
      <c r="B193" s="15"/>
      <c r="C193" s="53"/>
      <c r="D193" s="15"/>
    </row>
  </sheetData>
  <sheetProtection/>
  <autoFilter ref="A18:L148"/>
  <mergeCells count="18">
    <mergeCell ref="B1:I1"/>
    <mergeCell ref="B2:I2"/>
    <mergeCell ref="B3:I3"/>
    <mergeCell ref="C8:J8"/>
    <mergeCell ref="C11:I11"/>
    <mergeCell ref="C12:I12"/>
    <mergeCell ref="C9:J9"/>
    <mergeCell ref="C10:J10"/>
    <mergeCell ref="C4:I4"/>
    <mergeCell ref="C5:I5"/>
    <mergeCell ref="K9:L15"/>
    <mergeCell ref="B17:C17"/>
    <mergeCell ref="K4:L8"/>
    <mergeCell ref="C13:I13"/>
    <mergeCell ref="C14:I14"/>
    <mergeCell ref="C15:I15"/>
    <mergeCell ref="C6:I6"/>
    <mergeCell ref="C7:I7"/>
  </mergeCells>
  <hyperlinks>
    <hyperlink ref="C7" r:id="rId1" display="www.registraduria.gov.co"/>
    <hyperlink ref="L119" r:id="rId2" display="contrataciondistrnec@registraduria.gov.co  "/>
  </hyperlinks>
  <printOptions horizontalCentered="1"/>
  <pageMargins left="1.1811023622047245" right="0.31496062992125984" top="0.15748031496062992" bottom="0.5511811023622047" header="0.31496062992125984" footer="0.5118110236220472"/>
  <pageSetup horizontalDpi="600" verticalDpi="600" orientation="landscape" paperSize="5" scale="57" r:id="rId3"/>
  <headerFooter>
    <oddFooter>&amp;LReviso: Javier Dario Sastoque Gomez.
Elaboro: Ricardo Andres Garcia Huertas.&amp;R&amp;P DE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 Andres Garcia Huertas</cp:lastModifiedBy>
  <cp:lastPrinted>2017-10-02T16:23:11Z</cp:lastPrinted>
  <dcterms:created xsi:type="dcterms:W3CDTF">2012-12-10T15:58:41Z</dcterms:created>
  <dcterms:modified xsi:type="dcterms:W3CDTF">2017-11-17T16:31:05Z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